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13" activeTab="0"/>
  </bookViews>
  <sheets>
    <sheet name="26.11.2020" sheetId="1" r:id="rId1"/>
    <sheet name="19.11" sheetId="2" r:id="rId2"/>
    <sheet name="19.11 (з прогнозом)" sheetId="3" r:id="rId3"/>
  </sheets>
  <definedNames>
    <definedName name="_xlnm.Print_Titles" localSheetId="1">'19.11'!$12:$12</definedName>
    <definedName name="_xlnm.Print_Titles" localSheetId="2">'19.11 (з прогнозом)'!$12:$12</definedName>
    <definedName name="_xlnm.Print_Titles" localSheetId="0">'26.11.2020'!$10:$10</definedName>
    <definedName name="_xlnm.Print_Area" localSheetId="0">'26.11.2020'!$A$1:$I$50</definedName>
  </definedNames>
  <calcPr fullCalcOnLoad="1"/>
</workbook>
</file>

<file path=xl/sharedStrings.xml><?xml version="1.0" encoding="utf-8"?>
<sst xmlns="http://schemas.openxmlformats.org/spreadsheetml/2006/main" count="982" uniqueCount="339">
  <si>
    <t>(грн.)</t>
  </si>
  <si>
    <t>Загальний фонд</t>
  </si>
  <si>
    <t>до рішення міської ради</t>
  </si>
  <si>
    <t>Спеціальний фонд</t>
  </si>
  <si>
    <t>1000000</t>
  </si>
  <si>
    <t>1100000</t>
  </si>
  <si>
    <t>0133</t>
  </si>
  <si>
    <t>1090</t>
  </si>
  <si>
    <t>Компенсаційні виплати на пільговий проїзд автомобільним транспортом окремим категоріям громадян</t>
  </si>
  <si>
    <t>0620</t>
  </si>
  <si>
    <t>1040</t>
  </si>
  <si>
    <t>0113112</t>
  </si>
  <si>
    <t>3112</t>
  </si>
  <si>
    <t>Заходи державної політики з питань дітей та їх соціального захисту</t>
  </si>
  <si>
    <t>3140</t>
  </si>
  <si>
    <t>0100000</t>
  </si>
  <si>
    <t xml:space="preserve">Міська рада </t>
  </si>
  <si>
    <t>0110000</t>
  </si>
  <si>
    <t>1010000</t>
  </si>
  <si>
    <t>1110000</t>
  </si>
  <si>
    <t>5012</t>
  </si>
  <si>
    <t>0810</t>
  </si>
  <si>
    <t>0829</t>
  </si>
  <si>
    <t>0511</t>
  </si>
  <si>
    <t>0421</t>
  </si>
  <si>
    <t>Заходи з енергозбереження</t>
  </si>
  <si>
    <t>0470</t>
  </si>
  <si>
    <t>Охорона та раціональне використання природних ресурсів</t>
  </si>
  <si>
    <t>0990</t>
  </si>
  <si>
    <t>Програма розвитку освіти міста Коломиї на 2017-2021 роки</t>
  </si>
  <si>
    <t>5062</t>
  </si>
  <si>
    <t>Представницькі витрати</t>
  </si>
  <si>
    <t>Департамент соціальної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</si>
  <si>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</si>
  <si>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Сприяння розвитку місцевого самоврядування та громадського суспільства</t>
  </si>
  <si>
    <t>Діяльність депутата у виборчому окрузі</t>
  </si>
  <si>
    <t>Створення відповідних умов діяльності депутатів у міській раді</t>
  </si>
  <si>
    <t>Членські внески до Асоціації міст України</t>
  </si>
  <si>
    <t>Членські внески до Асоціації "Енергоефективні міста України"</t>
  </si>
  <si>
    <t>Висвітлення роботи міської ради в засобах масової інформації</t>
  </si>
  <si>
    <t>0600000</t>
  </si>
  <si>
    <t>0610000</t>
  </si>
  <si>
    <t>1113131</t>
  </si>
  <si>
    <t>3131</t>
  </si>
  <si>
    <t>1113140</t>
  </si>
  <si>
    <t>1115062</t>
  </si>
  <si>
    <t>0800000</t>
  </si>
  <si>
    <t>0810000</t>
  </si>
  <si>
    <t>Програма "Надання послуги з перевезення людей "Соціальне таксі" на 2017-2021 роки"</t>
  </si>
  <si>
    <t>0813033</t>
  </si>
  <si>
    <t>6030</t>
  </si>
  <si>
    <t>6090</t>
  </si>
  <si>
    <t>0112152</t>
  </si>
  <si>
    <t>Інші програми та заходи у сфері охорони здоров"я</t>
  </si>
  <si>
    <t>Здійснення заходів та реалізація проектів на виконання Державної цільової соціальної програми «Молодь України»</t>
  </si>
  <si>
    <t>0117350</t>
  </si>
  <si>
    <t>7350</t>
  </si>
  <si>
    <t>0117110</t>
  </si>
  <si>
    <t>7110</t>
  </si>
  <si>
    <t xml:space="preserve">Реалізація програм в галузі сільського господарства </t>
  </si>
  <si>
    <t>0117640</t>
  </si>
  <si>
    <t>7640</t>
  </si>
  <si>
    <t>0110180</t>
  </si>
  <si>
    <t>0180</t>
  </si>
  <si>
    <t>Інша діяльність у сфері державного управління</t>
  </si>
  <si>
    <t>0118130</t>
  </si>
  <si>
    <t>8130</t>
  </si>
  <si>
    <t>Забезпечення діяльності місцевої пожежної охорони</t>
  </si>
  <si>
    <t>0320</t>
  </si>
  <si>
    <t>0117622</t>
  </si>
  <si>
    <t>7622</t>
  </si>
  <si>
    <t>Реалізація програм і заходів в галузі туризму та курортів</t>
  </si>
  <si>
    <t>0118220</t>
  </si>
  <si>
    <t>8220</t>
  </si>
  <si>
    <t>0380</t>
  </si>
  <si>
    <t>Заходи та роботи з мобілізаційної підготовки місцевого значення</t>
  </si>
  <si>
    <t>0611162</t>
  </si>
  <si>
    <t>1162</t>
  </si>
  <si>
    <t>Інші програми та заходи у сфері освіти</t>
  </si>
  <si>
    <t>Проведення навчально-тренувальних зборів і змагань з неолімпійських видів спорту</t>
  </si>
  <si>
    <t>Підтримка спорту вищих досягнень та організацій, які здійснюють фізкультурно-спортивну діяльність в регіоні</t>
  </si>
  <si>
    <t>Інші заходи у сфері соціального захисту і соціального забезпечення</t>
  </si>
  <si>
    <t>0813242</t>
  </si>
  <si>
    <t>3242</t>
  </si>
  <si>
    <t>Інші заходи в галузі культури і мистецтва</t>
  </si>
  <si>
    <t>1014082</t>
  </si>
  <si>
    <t>4082</t>
  </si>
  <si>
    <t>Організація благоустрою населених пунктів</t>
  </si>
  <si>
    <t>Інша діяльність у сфері житлово-комунального господарства</t>
  </si>
  <si>
    <t>0640</t>
  </si>
  <si>
    <t>0117693</t>
  </si>
  <si>
    <t>7693</t>
  </si>
  <si>
    <t>Інші заходи, пов'язані з економічною діяльністю</t>
  </si>
  <si>
    <t>0490</t>
  </si>
  <si>
    <t>8311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</si>
  <si>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</si>
  <si>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</si>
  <si>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</si>
  <si>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</si>
  <si>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3100000</t>
  </si>
  <si>
    <t>3110000</t>
  </si>
  <si>
    <t>3116030</t>
  </si>
  <si>
    <t>3118311</t>
  </si>
  <si>
    <t>0118230</t>
  </si>
  <si>
    <t>8230</t>
  </si>
  <si>
    <t>Інші заходи громадського порядку та безпеки</t>
  </si>
  <si>
    <t>0116090</t>
  </si>
  <si>
    <t>Управління комунальним господарством</t>
  </si>
  <si>
    <t>виплата компенсації фізичним особам, що надають соціальні послуги громадянам, які за станом здоров'я не здатні до самообслуговування</t>
  </si>
  <si>
    <t>0116011</t>
  </si>
  <si>
    <t>6011</t>
  </si>
  <si>
    <t>Експлуатація та технічне обслуговування житлового фонду</t>
  </si>
  <si>
    <t>Програма співфінансування проведення капітальних ремонтів в житлових будинках ОСББ м. Коломиї на 2018-2022 роки</t>
  </si>
  <si>
    <t>надання щомісячної виплати ветеранам ОУН-УПА</t>
  </si>
  <si>
    <t xml:space="preserve">надання щомісячної матеріальної допомоги непрацездатним батькам (дружині) загиблих осіб, які брали безпосередню участь в зоні АТО </t>
  </si>
  <si>
    <t xml:space="preserve">надання маеріальної допомоги для встановлення надгробних пам'ятників на могилах загиблих (померлих) учасників антитерористичної операції та осіб мобілізованих для участі в антитерористичній операції </t>
  </si>
  <si>
    <t>надання щомісячної виплати вдові померлого учасника бойових дій в Афганістані</t>
  </si>
  <si>
    <t>1</t>
  </si>
  <si>
    <t>2</t>
  </si>
  <si>
    <t>3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</si>
  <si>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</si>
  <si>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</si>
  <si>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</si>
  <si>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</si>
  <si>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</si>
  <si>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</si>
  <si>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</si>
  <si>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</si>
  <si>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Х</t>
  </si>
  <si>
    <t>УСЬОГО</t>
  </si>
  <si>
    <t>рішення сесії міської ради від 06.09.2018р. №2889-36/2018 (зі змінами)</t>
  </si>
  <si>
    <t>Програма розвитку малого та середнього підприємництва в місті Коломиї на 2018-2022 роки</t>
  </si>
  <si>
    <t>Програма удосконалення казначейського обслуговування міського бюджету на 2019-2023 роки</t>
  </si>
  <si>
    <t>Програма "Удосконалення структури Збройних Сил України на базі військової частини А4267 в м.Коломиї, вул. Моцарта, 33 на 2019-2021 роки"</t>
  </si>
  <si>
    <t>рішення сесії міської ради від 22.02.2018р. №2422-30/2018</t>
  </si>
  <si>
    <t>рішення сесії міської ради від 22.11.2016р. №986-14/2016 (зі змінами)</t>
  </si>
  <si>
    <t>рішення сесії міської ради від 22.11.2016р. №988-14/2016</t>
  </si>
  <si>
    <t>рішення сесії міської ради від 16.11.2017р. №2041-26/2017 (зі змінами)</t>
  </si>
  <si>
    <t>допомога на поховання деяких категорій оіб</t>
  </si>
  <si>
    <t>надання фінансової підтримки громадським об'єднанням ветеранів на реалізацію програм (проектів, заходів)</t>
  </si>
  <si>
    <t>надання виплати на поховання членам сімей загиблих (померлих) учасників антитерористичної операції та осіб мобілізованих для участі в антитерористичній операції, осіб з інвалідністю внаслідок війни з числа воїнів Афганістану</t>
  </si>
  <si>
    <t xml:space="preserve">надання одноразової грошової допомоги сім'ям загиблих учасників антитерористичної операції протягом 3-х років від дня трагедії </t>
  </si>
  <si>
    <t>надання щомісячної виплати на утримання дітей віком до 16 років, протягом 12-ти місяців від дня смерті учасника антитерористичної операції</t>
  </si>
  <si>
    <t>надання щомісячної виплати на утримання дітей віком до 16 років загиблих учасників антитерористичної операції</t>
  </si>
  <si>
    <t>виплата грошової компенсації реабілітованим громадянам</t>
  </si>
  <si>
    <t>Управління освіти</t>
  </si>
  <si>
    <t>0443</t>
  </si>
  <si>
    <t>Розроблення схем планування та забудови територій (містобудівної документації)</t>
  </si>
  <si>
    <t>рішення сесії міської ради від 22.11.2018р. №3192-39/2018</t>
  </si>
  <si>
    <t>надання одноразової грошової допомоги особам, які брали безпосередню участь в проведенні антитерористичній операції, забезпеченні її проведення і захисті незалежності, суверенітету та територіальної цілісності України, що зареєстровані та проживають в міс</t>
  </si>
  <si>
    <t>надання одноразової грошової допомоги громадянам, які опинилися в скрутному житловому та матеріально-побутовому становищі внаслідок важкого захворювання, оперативного втручання, в т.ч. для придбання засобів особистої гігієни (памперси) для осіб з інвалідн</t>
  </si>
  <si>
    <t>фінансування заходів з нагоди відзначення державних свят та пам'ятних дат (святкових обідів, придбання відкриток-запрошень), подарунків, тощо (відзначення Міжнародного дня людей з інвалідністю, громадян похилого віку, дня Святого Миколая та Великодніх свя</t>
  </si>
  <si>
    <t>надання адресної матеріальної допомоги ветеранам війни та праці, громадянам похилого віку, особам з інвалідністю та іншим соціально незахищеним та найбільш вразливим верствам населення до державних свят та пам'ятних дат (особам з інвалідністю та ветеранам</t>
  </si>
  <si>
    <t>рішення сесії міської ради від 22.11.2018р. №3206-39/2018</t>
  </si>
  <si>
    <t>Відділ молоді та спорту</t>
  </si>
  <si>
    <t>Програма "Майбутнє України" Коломийської станиці Пласт на 2019 -2022 роки</t>
  </si>
  <si>
    <t>Програма з оздоровлення та відпочинку дітей на 2017-2020 роки</t>
  </si>
  <si>
    <t>Програма "Проведення навчально-тренувальних зборів та змагань з неолімпійських видів спорту" на 2018-2021 роки"</t>
  </si>
  <si>
    <t>Управління культури</t>
  </si>
  <si>
    <t>Програма розвитку місцевого самоврядування у місті Коломиї на 2018-2022 роки</t>
  </si>
  <si>
    <t>рішення сесії міської ради від 16.11.2017р. №2045-26/2017 (зі змінами)</t>
  </si>
  <si>
    <t>Програма забезпечення виконання рішень суду на 2019-2021 роки</t>
  </si>
  <si>
    <t>Програма оптимізації процесів оподаткування та збільшення надходжень до місцевого бюджету м. Коломиї на 2019-2023 роки</t>
  </si>
  <si>
    <t>Програма "Підтримка перспективних проектів та розвитку м. Коломиї на 2017-2021 роки"</t>
  </si>
  <si>
    <t>Програма "Посилення соціального захисту населення на 2019-2021 роки"</t>
  </si>
  <si>
    <t>рішення сесії міської ради від 22.11.2018р. №3203-39/2018</t>
  </si>
  <si>
    <t>рішення сесії міської ради від 13.12.2018р. №3230-39/2018</t>
  </si>
  <si>
    <t>0763</t>
  </si>
  <si>
    <t>рішення сесії міської ради від 17.08.2017р. № 1813-24/2017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</si>
  <si>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</si>
  <si>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</si>
  <si>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</si>
  <si>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</si>
  <si>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</si>
  <si>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0118210</t>
  </si>
  <si>
    <t>8210</t>
  </si>
  <si>
    <t>Муніципальні формування з охорони громадського порядку</t>
  </si>
  <si>
    <t>3116090</t>
  </si>
  <si>
    <t xml:space="preserve">Програма "Компенсація пільгового проїзду окремих категорій громадян на 2020 рік" </t>
  </si>
  <si>
    <t>Програма "Надання соціальних послуг населенню на 2020-2022 роки"</t>
  </si>
  <si>
    <t>Програма "Розвитку футболу в м.Коломиї на 2020-2025 роки"</t>
  </si>
  <si>
    <t>Програма "Реалізація державної політики з питань дітей та їх соціального захисту" на 2020-2024 роки</t>
  </si>
  <si>
    <t>Програма "Здоров'я громади на 2019-2023 роки"</t>
  </si>
  <si>
    <t>Програма соціального захисту та підтримки внутрішньо переміщених осіб на 2020-2024 роки</t>
  </si>
  <si>
    <t xml:space="preserve">Програма містобудівного кадастру та оновлення містобудівної документації міста Коломиї на 2017-2021 роки </t>
  </si>
  <si>
    <t>Програма забезпечення мобілізаційної підготовки та оборонної роботи в м. Коломиї на 2018-2022 роки</t>
  </si>
  <si>
    <t>Програма підтримки та розвитку діяльності Коломийської організації Товариства Червоного Хреста України на 2019-2021 роки</t>
  </si>
  <si>
    <t>рішення сесії міської ради від 24.10.2019р. №4061-54/2019</t>
  </si>
  <si>
    <t>Програма "Удосконалення роботи Державної кримінально-виконавчої служби, покращення її матеріально-технічного забезпечення на період 2019-2022 років"</t>
  </si>
  <si>
    <t>рішення сесії міської ради від 22.11.2018р. №3180-39/2018 (зі змінами)</t>
  </si>
  <si>
    <t>рішення сесії міської ради від 22.11.2018р. №3190-39/2018 (зі змінами)</t>
  </si>
  <si>
    <t>рішення сесії міської ради від 22.11.2018р. №3209-39/2018 (зі змінами)</t>
  </si>
  <si>
    <t>рішення сесії міської ради від 07.12.2017р. №2137-27/2017 (зі змінами)</t>
  </si>
  <si>
    <t>0610</t>
  </si>
  <si>
    <t>Програма "Комунальне майно на 2020-2024 роки"</t>
  </si>
  <si>
    <t>рішення сесії міської ради від 13.12.2018р. №3232-39/2018 (зі змінами)</t>
  </si>
  <si>
    <t>7691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</si>
  <si>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</si>
  <si>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3117691</t>
  </si>
  <si>
    <t>Програма "Поховання померлих одиноких громадян, осіб без певного місця проживання, громадян, від поховання яких відмовилися рідні, невпізнаних трупів на 2018-2020 роки"</t>
  </si>
  <si>
    <t>рішення сесії міської ради від 21.11.2019р. №4151-55/2019</t>
  </si>
  <si>
    <t>Додаток 6</t>
  </si>
  <si>
    <t>(код бюджету)</t>
  </si>
  <si>
    <t>09530000000</t>
  </si>
  <si>
    <t xml:space="preserve">"Про бюджет Коломийської міської об'єднаної </t>
  </si>
  <si>
    <t>територіальної громади на 2021 рік"</t>
  </si>
  <si>
    <t xml:space="preserve">від                           №            </t>
  </si>
  <si>
    <t>Розподіл витрат місцевого бюджету на реалізацію місцевих/регіональних програм у 2021 році</t>
  </si>
  <si>
    <t xml:space="preserve">               Міський голова                                                                                                                                                                                       Богдан  СТАНІСЛАВСЬКИЙ</t>
  </si>
  <si>
    <t>Програма "Громадський бюджет Коломийської міської об'єднаної територіальної громади на 2021-2022 роки"</t>
  </si>
  <si>
    <t>рішення сесії міської ради від 18.09.2020р. №4903-68/2020</t>
  </si>
  <si>
    <t>Програма "Боротьба з інфекційними захворюваннями в Коломийській ОТГ на 2021 рік"</t>
  </si>
  <si>
    <t xml:space="preserve">Спеціалізована стаціонарна медична допомога населенню </t>
  </si>
  <si>
    <t>0112020</t>
  </si>
  <si>
    <t>2020</t>
  </si>
  <si>
    <t>0732</t>
  </si>
  <si>
    <t>рішення сесії міської ради від 08.10.2020р. №4972-69/2020</t>
  </si>
  <si>
    <t>0112142</t>
  </si>
  <si>
    <t>2142</t>
  </si>
  <si>
    <t>Програми і централізовані заходи боротьби з туберкульозом</t>
  </si>
  <si>
    <t>Програма "Протидія туберкульозу в Коломийській ОТГ на 2021 рік"</t>
  </si>
  <si>
    <t>рішення сесії міської ради від 08.10.2020р. №4967-69/2020</t>
  </si>
  <si>
    <t>0116082</t>
  </si>
  <si>
    <t>6082</t>
  </si>
  <si>
    <t>Придбання житла для окремих категорій населення відповідно до законодавства</t>
  </si>
  <si>
    <t>Програма "Забезпечення тимчасовим житлом внутрішньо-переміщених осіб на 2021 рік"</t>
  </si>
  <si>
    <t>рішення сесії міської ради від 08.10.2020р. №4976-69/2020</t>
  </si>
  <si>
    <t>Програма  "Безпечне та комфортне місто на 2021-2025 роки"</t>
  </si>
  <si>
    <t>Програма "Розвиток земельних відносин на 2021-2025 роки"</t>
  </si>
  <si>
    <t>рішення сесії міської ради від 24.10.2019р. №4064-54/2019 (зі змінами)</t>
  </si>
  <si>
    <t>рішення сесії міської ради від 21.12.2017р. №2192-28/2017 (зі змінами)</t>
  </si>
  <si>
    <t>0117610</t>
  </si>
  <si>
    <t>7610</t>
  </si>
  <si>
    <t>0411</t>
  </si>
  <si>
    <t>Сприяння розвитку малого та середнього підприємництва</t>
  </si>
  <si>
    <t>Програма "Розвиток туризму Коломийської міської об'єднаної територіальної громади на 2021-2024 роки"</t>
  </si>
  <si>
    <t>рішення сесії міської ради від 08.10.2020р. №4962-69/2020</t>
  </si>
  <si>
    <t>Програма "Розвиток інвестиційної діяльності Коломийської міської об'єднаної територіальної громади на 2021-2024 роки"</t>
  </si>
  <si>
    <t>рішення сесії міської ради від 08.10.2020р. №4964-69/2020</t>
  </si>
  <si>
    <t>0117630</t>
  </si>
  <si>
    <t>7630</t>
  </si>
  <si>
    <t>Реалізація програм і заходів в галузі зовнішньоекономічної діяльності</t>
  </si>
  <si>
    <t xml:space="preserve">Програма "Енергозбереження та енергоефективність Коломийської міської об'єднаної територіальної громади на 2021-2024 роки" </t>
  </si>
  <si>
    <t>рішення сесії міської ради від 08.10.2020р. №4963-69/2020</t>
  </si>
  <si>
    <t>Програма "Енергодім Коломия на 2021-2023 роки"</t>
  </si>
  <si>
    <t>рішення сесії міської ради від 08.10.2020р. №4961-69/2020</t>
  </si>
  <si>
    <t>рішення сесії міської ради від 22.11.2018р. №3170-39/2018 (зі змінами)</t>
  </si>
  <si>
    <t>рішення сесії міської ради від 12.10.2017р. №1896-25/2017 (зі змінами)</t>
  </si>
  <si>
    <t>Програма соціально-економічного та культурного розвитку Коломийської міської об'єднаної територіальної громади на 2020-2021 роки і основні напрямки на 2022 рік</t>
  </si>
  <si>
    <t>рішення сесії міської ради від 28.05.2020р. №4570-62/2020</t>
  </si>
  <si>
    <t>Програма "Забезпечення функціонування пожежних дружин добровільної пожежної охорони на період 2019-2023 років"</t>
  </si>
  <si>
    <t>рішення сесії міської ради від 25.07.2019р. №3896-49/2019</t>
  </si>
  <si>
    <t>Програма "Удосконалення роботи служби превентивної поліції, покращення її матеріально-технічного забезпечення та підняття іміджу служби на 2021-2025 роки"</t>
  </si>
  <si>
    <t xml:space="preserve">рішення сесії міської ради від 24.10.2019р. №4082-54/2019 (зі змінами) </t>
  </si>
  <si>
    <t>Програма "Забезпечення підготовки та проведення призову громадян на строкову військову службу та на військову службу за контрактом на 2021-2025 роки"</t>
  </si>
  <si>
    <t>Програма "Мобілізаційні заходи та обороноздатність на 2021 рік"</t>
  </si>
  <si>
    <t>Програма "Протидії диверсійно-розвідувальній діяльності та боротьби з тероризмом і сепаратизмом на 2021-2025 роки"</t>
  </si>
  <si>
    <t>Програма "Компенсація пільгового проїзду окремих категорій громадян на 2021 рік"</t>
  </si>
  <si>
    <t>0813035</t>
  </si>
  <si>
    <t>Компенсаційні виплати на пільговий проїзд окремих  категорій громадян на залізничному транспорті</t>
  </si>
  <si>
    <t>рішення сесії міської ради від 21.11.2019р. №4153-55/2019 (зі змінами)</t>
  </si>
  <si>
    <t>Програма соціальної підтримки та реабілітації осіб з інвалідністю по зору на 2021-2024 роки</t>
  </si>
  <si>
    <t>Програма "Культура Коломиї" на 2021-2025 роки</t>
  </si>
  <si>
    <t>Програма "Інші заходи в галузі культури і мистецтва" на 2021-2025 роки</t>
  </si>
  <si>
    <t>Програма "Духовне життя" на 2021-2025 роки"</t>
  </si>
  <si>
    <t>рішення сесії міської ради від 08.10.2020р. №4973-69/2020</t>
  </si>
  <si>
    <t>рішення сесії міської ради від 08.10.2020р. №4974-69/2020</t>
  </si>
  <si>
    <t>рішення сесії міської ради від 08.10.2020р. №4975-69/2020</t>
  </si>
  <si>
    <t>Програма "Молодь Коломийської ОТГ" на 2021-2025 роки</t>
  </si>
  <si>
    <t>рішення сесії міської ради від 08.10.2020р. №4965-69/2020</t>
  </si>
  <si>
    <t>Програма "Розвиток фізичної культури та спорту в Коломийській ОТГ" на 2021-2025 роки</t>
  </si>
  <si>
    <t>рішення сесії міської ради від 08.10.2020р. №4966-69/2020</t>
  </si>
  <si>
    <t>рішення сесії міської ради від 21.11.2019р. №4166-55/2019 (зі змінами)</t>
  </si>
  <si>
    <t>Програма "Благоустрій Коломийської ОТГ на 2021 - 2025 роки"</t>
  </si>
  <si>
    <t>Програма "Безбар'єрна  Коломия на 2021-2025 роки"</t>
  </si>
  <si>
    <t>Програма "Охорони навколишнього природного середовища Коломийської ОТГ на 2021-2025 роки</t>
  </si>
  <si>
    <t>рішення сесії міської ради від 08.10.2020р. №4979-69/2020</t>
  </si>
  <si>
    <t>рішення сесії міської ради від 08.10.2020р. №4981-69/2020</t>
  </si>
  <si>
    <t>рішення сесії міської ради від 08.10.2020р. №4980-69/2020</t>
  </si>
  <si>
    <t>2151</t>
  </si>
  <si>
    <t>0112151</t>
  </si>
  <si>
    <t>Забезпечення діяльності інших закладів у сфері охорони здоров'я</t>
  </si>
  <si>
    <t>рішення сесії міської ради від 21.11.2019р. №4179-55/2019 (зі змінами)</t>
  </si>
  <si>
    <r>
      <t xml:space="preserve">Програма "Забезпечення пожежної </t>
    </r>
    <r>
      <rPr>
        <sz val="14"/>
        <color indexed="17"/>
        <rFont val="Times New Roman"/>
        <family val="1"/>
      </rPr>
      <t xml:space="preserve">та техногенної </t>
    </r>
    <r>
      <rPr>
        <sz val="14"/>
        <color indexed="10"/>
        <rFont val="Times New Roman"/>
        <family val="1"/>
      </rPr>
      <t>безпеки на 2021-2025 роки"</t>
    </r>
  </si>
  <si>
    <t xml:space="preserve">Програма "Компенсація пільгового проїзду окремих категорій громадян на 2021рік" </t>
  </si>
  <si>
    <t>Програма локалізації та недопущення поширення борщівника Сосновського на території Коломийської ОТГ на 2021-2025 роки</t>
  </si>
  <si>
    <t xml:space="preserve">Програма "Сприяння закладу медицини вторинного рівня в Коломийській ОТГ на 2021 рік" </t>
  </si>
  <si>
    <t>до рішення Снятинської міської ради</t>
  </si>
  <si>
    <t>Програма регулювання чисельності безпритульних тварин на території Снятинської міської ради на 2021 рік</t>
  </si>
  <si>
    <t>Програма перевезення пасажирів на території Снятинської міської ради</t>
  </si>
  <si>
    <t>Програма розвитку культури, туризму та релігій на території Снятинської міської ради на 2021 рік</t>
  </si>
  <si>
    <t>0115062</t>
  </si>
  <si>
    <t>0113242</t>
  </si>
  <si>
    <t>0117130</t>
  </si>
  <si>
    <t>7130</t>
  </si>
  <si>
    <t>Здійснення заходів із землеустрою</t>
  </si>
  <si>
    <t>0117510</t>
  </si>
  <si>
    <t>7510</t>
  </si>
  <si>
    <t>0460</t>
  </si>
  <si>
    <t>Реалізація програм у сфері зв'язку</t>
  </si>
  <si>
    <t>Програма підтримки та розширення системи та відеоспостереження та безпровідного інтернету  на території Снятинської міської ради на 2021 рік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</si>
  <si>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</si>
  <si>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</si>
  <si>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</si>
  <si>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0118410</t>
  </si>
  <si>
    <t>Фінансова підтримка засобів масової інформації</t>
  </si>
  <si>
    <t>0116040</t>
  </si>
  <si>
    <t>6040</t>
  </si>
  <si>
    <t>Заходи пов'язані з поліпшенням питної води</t>
  </si>
  <si>
    <t xml:space="preserve">              Секретар ради                                                                                                                                                                   Марія ОРИЩУК</t>
  </si>
  <si>
    <t xml:space="preserve">Програма  покращення електропостачання (встановлення розвантажувальних підстанцій та заміна силових кабелів для багатоповерхових будинків),тощо </t>
  </si>
  <si>
    <t>Програма фінансова підтримка учасників АТО та членів їх сімей "Побратими" на 2022 рік</t>
  </si>
  <si>
    <t>Розподіл витрат місцевого бюджету на реалізацію місцевих/регіональних програм у 2022 році</t>
  </si>
  <si>
    <t>1013242</t>
  </si>
  <si>
    <t>Програма попередження дитячої безпритульності та бездоглядності, розвиту сімейних форм виховання дітей сиріт, дітей позбавлених батьківського піклування на території Снятинської міської ради на 2022 рік</t>
  </si>
  <si>
    <t>"Про бюджет Снятинської міської територіальної громади на 2022"</t>
  </si>
  <si>
    <t>Пограма забезпечення прав і свобод громадян, інтересів територіальної громади, взаємодії з правоохоронними органами та громадськими формуваннями на 2022 рік</t>
  </si>
  <si>
    <t>Програма підтримки молоді на території Снятинської міської ради на 2022 рік</t>
  </si>
  <si>
    <t xml:space="preserve">Програма підтримки та розвитку медицини на території Снятинської міської ради на 2022 рік </t>
  </si>
  <si>
    <t>Програма підтримки освіти на території Снятинської міської ради на 2022 рік</t>
  </si>
  <si>
    <t xml:space="preserve">Програма розвитку міжнародного співробітництва Снятинської міської ради на 2022 рік  </t>
  </si>
  <si>
    <t>Програма розвитку співпраці з науковими та закладами вищої освіти, загальними, середніми закладами Снятинської міської ради на 2022 рік</t>
  </si>
  <si>
    <t>Програма підтримки та розвитку комунальних підприємств і установ на території Снятинської міської ради на 2022 рік</t>
  </si>
  <si>
    <t xml:space="preserve">Програма розвитку місцевого самоврядування на території Снятинської міської ради на 2022 рік     </t>
  </si>
  <si>
    <t xml:space="preserve">Програма розвитку фізичної культури і спорту на території Снятинської міської ради на 2022 рік </t>
  </si>
  <si>
    <t>Програма по наданню допомоги на поховання мешканців міста Снятин на 2022 рік</t>
  </si>
  <si>
    <t xml:space="preserve">Програма підтримки засобів масової інформації на території Снятинської міської ради на 2022рік </t>
  </si>
  <si>
    <t xml:space="preserve">Комплексна програма соціального захисту населення на території Снятинської міської ради на 2022 рік </t>
  </si>
  <si>
    <t>Програма підтримки ініціатив жителів Снятиської територіальної громади на 2022 рік</t>
  </si>
  <si>
    <t>Програма сприяння покращення водопостачання на території Снятинської міської ради та контролю за якістю питної води на 2022 рік</t>
  </si>
  <si>
    <t>Програма цивільного захисту населення і території від надзвичайних ситуацій техногенного та природного характеру на території Снятинської міської ради на 2022 рік</t>
  </si>
  <si>
    <t xml:space="preserve">Програма забезпечення мобілізаційних та оборонних заходів на території Снятинської міської ради на 2022 рік </t>
  </si>
  <si>
    <t xml:space="preserve">Програма інвентаризації комунального майна та земельних ділянок на території Снятинської міської ради на 2022 рік </t>
  </si>
  <si>
    <t>0955900000</t>
  </si>
  <si>
    <t>(грн)</t>
  </si>
  <si>
    <t>Відділ соціальних послуг Снятинської міської ради</t>
  </si>
  <si>
    <t>Служба у справах дітей</t>
  </si>
  <si>
    <t>Додаток 7</t>
  </si>
  <si>
    <t>від 24.12.2021 року_№325-9/2021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</si>
</sst>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0"/>
    <numFmt numFmtId="205" formatCode="#,##0.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30"/>
      <name val="Times New Roman"/>
      <family val="1"/>
    </font>
    <font>
      <sz val="14"/>
      <color indexed="40"/>
      <name val="Times New Roman"/>
      <family val="1"/>
    </font>
    <font>
      <sz val="14"/>
      <color indexed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3" fontId="8" fillId="34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vertical="center" wrapText="1"/>
    </xf>
    <xf numFmtId="3" fontId="8" fillId="34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3" fontId="7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justify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>
      <alignment horizontal="justify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justify" vertical="center" wrapText="1"/>
    </xf>
    <xf numFmtId="3" fontId="19" fillId="34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justify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3" fontId="8" fillId="0" borderId="12" xfId="0" applyNumberFormat="1" applyFont="1" applyBorder="1" applyAlignment="1">
      <alignment horizontal="center" vertical="center"/>
    </xf>
    <xf numFmtId="198" fontId="6" fillId="33" borderId="10" xfId="0" applyNumberFormat="1" applyFont="1" applyFill="1" applyBorder="1" applyAlignment="1">
      <alignment horizontal="justify" vertical="center" wrapText="1"/>
    </xf>
    <xf numFmtId="198" fontId="6" fillId="0" borderId="10" xfId="0" applyNumberFormat="1" applyFont="1" applyFill="1" applyBorder="1" applyAlignment="1">
      <alignment horizontal="justify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justify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21" fillId="0" borderId="10" xfId="0" applyFont="1" applyFill="1" applyBorder="1" applyAlignment="1">
      <alignment horizontal="justify" vertical="center" wrapText="1"/>
    </xf>
    <xf numFmtId="3" fontId="21" fillId="0" borderId="10" xfId="0" applyNumberFormat="1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justify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49" fontId="6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justify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/>
    </xf>
    <xf numFmtId="3" fontId="66" fillId="0" borderId="12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justify" vertical="center" wrapText="1"/>
    </xf>
    <xf numFmtId="3" fontId="65" fillId="35" borderId="10" xfId="0" applyNumberFormat="1" applyFont="1" applyFill="1" applyBorder="1" applyAlignment="1">
      <alignment horizontal="justify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justify" vertical="center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1" fontId="65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/>
    </xf>
    <xf numFmtId="0" fontId="65" fillId="33" borderId="10" xfId="0" applyFont="1" applyFill="1" applyBorder="1" applyAlignment="1">
      <alignment horizontal="left" vertical="center" wrapText="1"/>
    </xf>
    <xf numFmtId="3" fontId="66" fillId="33" borderId="16" xfId="0" applyNumberFormat="1" applyFont="1" applyFill="1" applyBorder="1" applyAlignment="1">
      <alignment horizontal="center" vertical="center"/>
    </xf>
    <xf numFmtId="3" fontId="66" fillId="0" borderId="17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3" fontId="66" fillId="33" borderId="18" xfId="0" applyNumberFormat="1" applyFont="1" applyFill="1" applyBorder="1" applyAlignment="1">
      <alignment horizontal="center" vertical="center"/>
    </xf>
    <xf numFmtId="3" fontId="66" fillId="0" borderId="19" xfId="0" applyNumberFormat="1" applyFont="1" applyBorder="1" applyAlignment="1">
      <alignment horizontal="center" vertical="center"/>
    </xf>
    <xf numFmtId="0" fontId="67" fillId="0" borderId="0" xfId="0" applyFont="1" applyAlignment="1">
      <alignment wrapText="1"/>
    </xf>
    <xf numFmtId="49" fontId="65" fillId="33" borderId="2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3" fontId="66" fillId="33" borderId="16" xfId="0" applyNumberFormat="1" applyFont="1" applyFill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3" fontId="65" fillId="0" borderId="12" xfId="0" applyNumberFormat="1" applyFont="1" applyBorder="1" applyAlignment="1">
      <alignment horizontal="center" vertical="center"/>
    </xf>
    <xf numFmtId="49" fontId="65" fillId="33" borderId="21" xfId="0" applyNumberFormat="1" applyFont="1" applyFill="1" applyBorder="1" applyAlignment="1">
      <alignment horizontal="center" vertical="center" wrapText="1"/>
    </xf>
    <xf numFmtId="3" fontId="65" fillId="0" borderId="16" xfId="0" applyNumberFormat="1" applyFont="1" applyBorder="1" applyAlignment="1">
      <alignment horizontal="center" vertical="center"/>
    </xf>
    <xf numFmtId="3" fontId="65" fillId="0" borderId="17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3" fontId="66" fillId="33" borderId="10" xfId="0" applyNumberFormat="1" applyFont="1" applyFill="1" applyBorder="1" applyAlignment="1">
      <alignment horizontal="center" vertical="center"/>
    </xf>
    <xf numFmtId="49" fontId="65" fillId="0" borderId="0" xfId="0" applyNumberFormat="1" applyFont="1" applyAlignment="1">
      <alignment/>
    </xf>
    <xf numFmtId="3" fontId="65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/>
    </xf>
    <xf numFmtId="49" fontId="65" fillId="13" borderId="10" xfId="0" applyNumberFormat="1" applyFont="1" applyFill="1" applyBorder="1" applyAlignment="1">
      <alignment horizontal="center" vertical="center" wrapText="1"/>
    </xf>
    <xf numFmtId="0" fontId="66" fillId="13" borderId="10" xfId="0" applyFont="1" applyFill="1" applyBorder="1" applyAlignment="1">
      <alignment wrapText="1"/>
    </xf>
    <xf numFmtId="0" fontId="65" fillId="13" borderId="10" xfId="0" applyFont="1" applyFill="1" applyBorder="1" applyAlignment="1">
      <alignment vertical="center" wrapText="1"/>
    </xf>
    <xf numFmtId="0" fontId="65" fillId="13" borderId="10" xfId="0" applyFont="1" applyFill="1" applyBorder="1" applyAlignment="1">
      <alignment horizontal="center" vertical="center" wrapText="1"/>
    </xf>
    <xf numFmtId="3" fontId="66" fillId="13" borderId="10" xfId="0" applyNumberFormat="1" applyFont="1" applyFill="1" applyBorder="1" applyAlignment="1">
      <alignment horizontal="center" vertical="center"/>
    </xf>
    <xf numFmtId="3" fontId="65" fillId="13" borderId="10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/>
    </xf>
    <xf numFmtId="3" fontId="3" fillId="13" borderId="0" xfId="0" applyNumberFormat="1" applyFont="1" applyFill="1" applyAlignment="1">
      <alignment/>
    </xf>
    <xf numFmtId="3" fontId="65" fillId="0" borderId="10" xfId="0" applyNumberFormat="1" applyFont="1" applyBorder="1" applyAlignment="1">
      <alignment horizontal="center" vertical="center"/>
    </xf>
    <xf numFmtId="49" fontId="8" fillId="13" borderId="20" xfId="0" applyNumberFormat="1" applyFont="1" applyFill="1" applyBorder="1" applyAlignment="1">
      <alignment horizontal="center" vertical="center" wrapText="1"/>
    </xf>
    <xf numFmtId="49" fontId="8" fillId="13" borderId="16" xfId="0" applyNumberFormat="1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justify" vertical="center" wrapText="1"/>
    </xf>
    <xf numFmtId="3" fontId="8" fillId="13" borderId="16" xfId="0" applyNumberFormat="1" applyFont="1" applyFill="1" applyBorder="1" applyAlignment="1">
      <alignment horizontal="center" vertical="center" wrapText="1"/>
    </xf>
    <xf numFmtId="3" fontId="8" fillId="13" borderId="10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/>
    </xf>
    <xf numFmtId="3" fontId="4" fillId="13" borderId="0" xfId="0" applyNumberFormat="1" applyFont="1" applyFill="1" applyAlignment="1">
      <alignment/>
    </xf>
    <xf numFmtId="49" fontId="66" fillId="13" borderId="10" xfId="0" applyNumberFormat="1" applyFont="1" applyFill="1" applyBorder="1" applyAlignment="1">
      <alignment horizontal="center" vertical="center" wrapText="1"/>
    </xf>
    <xf numFmtId="0" fontId="66" fillId="13" borderId="10" xfId="0" applyFont="1" applyFill="1" applyBorder="1" applyAlignment="1">
      <alignment horizontal="justify" vertical="center" wrapText="1"/>
    </xf>
    <xf numFmtId="0" fontId="66" fillId="13" borderId="10" xfId="0" applyFont="1" applyFill="1" applyBorder="1" applyAlignment="1">
      <alignment horizontal="center" vertical="center" wrapText="1"/>
    </xf>
    <xf numFmtId="3" fontId="66" fillId="13" borderId="10" xfId="0" applyNumberFormat="1" applyFont="1" applyFill="1" applyBorder="1" applyAlignment="1">
      <alignment horizontal="center" vertical="center" wrapText="1"/>
    </xf>
    <xf numFmtId="0" fontId="64" fillId="13" borderId="0" xfId="0" applyFont="1" applyFill="1" applyAlignment="1">
      <alignment/>
    </xf>
    <xf numFmtId="3" fontId="64" fillId="13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65" fillId="0" borderId="0" xfId="0" applyNumberFormat="1" applyFont="1" applyAlignment="1">
      <alignment wrapText="1"/>
    </xf>
    <xf numFmtId="0" fontId="70" fillId="0" borderId="0" xfId="0" applyFont="1" applyAlignment="1">
      <alignment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Zeros="0" tabSelected="1" view="pageBreakPreview" zoomScale="75" zoomScaleNormal="75" zoomScaleSheetLayoutView="75" zoomScalePageLayoutView="0" workbookViewId="0" topLeftCell="A47">
      <selection activeCell="G3" sqref="G3:I3"/>
    </sheetView>
  </sheetViews>
  <sheetFormatPr defaultColWidth="9.00390625" defaultRowHeight="12.75"/>
  <cols>
    <col min="1" max="1" width="17.25390625" style="1" customWidth="1"/>
    <col min="2" max="2" width="16.125" style="1" customWidth="1"/>
    <col min="3" max="3" width="14.625" style="1" customWidth="1"/>
    <col min="4" max="4" width="35.875" style="2" customWidth="1"/>
    <col min="5" max="5" width="41.75390625" style="5" customWidth="1"/>
    <col min="6" max="6" width="25.75390625" style="2" customWidth="1"/>
    <col min="7" max="7" width="20.875" style="2" customWidth="1"/>
    <col min="8" max="8" width="19.00390625" style="2" customWidth="1"/>
    <col min="9" max="9" width="19.625" style="2" customWidth="1"/>
    <col min="10" max="11" width="9.125" style="2" customWidth="1"/>
    <col min="12" max="12" width="13.125" style="173" customWidth="1"/>
    <col min="13" max="16384" width="9.125" style="2" customWidth="1"/>
  </cols>
  <sheetData>
    <row r="1" spans="1:9" ht="18.75">
      <c r="A1" s="8"/>
      <c r="B1" s="8"/>
      <c r="C1" s="8"/>
      <c r="D1" s="9"/>
      <c r="E1" s="10"/>
      <c r="F1" s="9"/>
      <c r="G1" s="221" t="s">
        <v>337</v>
      </c>
      <c r="H1" s="221"/>
      <c r="I1" s="221"/>
    </row>
    <row r="2" spans="1:9" ht="18.75">
      <c r="A2" s="8"/>
      <c r="B2" s="8"/>
      <c r="C2" s="8"/>
      <c r="D2" s="9"/>
      <c r="E2" s="10"/>
      <c r="F2" s="9"/>
      <c r="G2" s="221" t="s">
        <v>287</v>
      </c>
      <c r="H2" s="221"/>
      <c r="I2" s="221"/>
    </row>
    <row r="3" spans="1:9" ht="18.75">
      <c r="A3" s="8"/>
      <c r="B3" s="8"/>
      <c r="C3" s="8"/>
      <c r="D3" s="9"/>
      <c r="E3" s="10"/>
      <c r="F3" s="9"/>
      <c r="G3" s="247" t="s">
        <v>338</v>
      </c>
      <c r="H3" s="247"/>
      <c r="I3" s="247"/>
    </row>
    <row r="4" spans="1:9" ht="36.75" customHeight="1">
      <c r="A4" s="8"/>
      <c r="B4" s="8"/>
      <c r="C4" s="8"/>
      <c r="D4" s="9"/>
      <c r="E4" s="10"/>
      <c r="F4" s="9"/>
      <c r="G4" s="248" t="s">
        <v>315</v>
      </c>
      <c r="H4" s="248"/>
      <c r="I4" s="248"/>
    </row>
    <row r="5" spans="2:9" ht="18.75">
      <c r="B5" s="8"/>
      <c r="C5" s="8"/>
      <c r="D5" s="9"/>
      <c r="E5" s="10"/>
      <c r="F5" s="9"/>
      <c r="G5" s="172"/>
      <c r="H5" s="106"/>
      <c r="I5" s="107"/>
    </row>
    <row r="6" spans="1:7" ht="18.75">
      <c r="A6" s="249" t="s">
        <v>312</v>
      </c>
      <c r="B6" s="249"/>
      <c r="C6" s="249"/>
      <c r="D6" s="249"/>
      <c r="E6" s="249"/>
      <c r="F6" s="249"/>
      <c r="G6" s="249"/>
    </row>
    <row r="7" spans="1:7" ht="18.75">
      <c r="A7" s="65"/>
      <c r="B7" s="65"/>
      <c r="C7" s="65"/>
      <c r="D7" s="250" t="s">
        <v>333</v>
      </c>
      <c r="E7" s="249"/>
      <c r="F7" s="65"/>
      <c r="G7" s="65"/>
    </row>
    <row r="8" spans="1:9" ht="19.5" thickBot="1">
      <c r="A8" s="249" t="s">
        <v>202</v>
      </c>
      <c r="B8" s="249"/>
      <c r="C8" s="249"/>
      <c r="D8" s="249"/>
      <c r="E8" s="249"/>
      <c r="F8" s="249"/>
      <c r="G8" s="249"/>
      <c r="I8" s="2" t="s">
        <v>334</v>
      </c>
    </row>
    <row r="9" spans="1:9" ht="18.75" customHeight="1">
      <c r="A9" s="257" t="s">
        <v>169</v>
      </c>
      <c r="B9" s="259" t="s">
        <v>170</v>
      </c>
      <c r="C9" s="259" t="s">
        <v>120</v>
      </c>
      <c r="D9" s="261" t="s">
        <v>171</v>
      </c>
      <c r="E9" s="263" t="s">
        <v>172</v>
      </c>
      <c r="F9" s="252" t="s">
        <v>173</v>
      </c>
      <c r="G9" s="252" t="s">
        <v>1</v>
      </c>
      <c r="H9" s="252" t="s">
        <v>3</v>
      </c>
      <c r="I9" s="254"/>
    </row>
    <row r="10" spans="1:12" s="3" customFormat="1" ht="162" customHeight="1">
      <c r="A10" s="258"/>
      <c r="B10" s="260"/>
      <c r="C10" s="260"/>
      <c r="D10" s="262"/>
      <c r="E10" s="264"/>
      <c r="F10" s="253"/>
      <c r="G10" s="253"/>
      <c r="H10" s="35" t="s">
        <v>122</v>
      </c>
      <c r="I10" s="42" t="s">
        <v>123</v>
      </c>
      <c r="L10" s="174"/>
    </row>
    <row r="11" spans="1:12" s="3" customFormat="1" ht="24" customHeight="1">
      <c r="A11" s="41" t="s">
        <v>117</v>
      </c>
      <c r="B11" s="16" t="s">
        <v>118</v>
      </c>
      <c r="C11" s="16" t="s">
        <v>119</v>
      </c>
      <c r="D11" s="32">
        <v>4</v>
      </c>
      <c r="E11" s="26">
        <v>5</v>
      </c>
      <c r="F11" s="35">
        <v>6</v>
      </c>
      <c r="G11" s="26">
        <v>8</v>
      </c>
      <c r="H11" s="34">
        <v>9</v>
      </c>
      <c r="I11" s="43">
        <v>10</v>
      </c>
      <c r="L11" s="174"/>
    </row>
    <row r="12" spans="1:12" s="239" customFormat="1" ht="27" customHeight="1">
      <c r="A12" s="233" t="s">
        <v>17</v>
      </c>
      <c r="B12" s="234"/>
      <c r="C12" s="234"/>
      <c r="D12" s="235" t="s">
        <v>16</v>
      </c>
      <c r="E12" s="236"/>
      <c r="F12" s="237"/>
      <c r="G12" s="237">
        <f>G13+G21+G22+G23+G24+G25+G26+G27+G28+G29+G30+G31+G36+G35+G37+G38+G39+G40+G41+G42+G43</f>
        <v>5780000</v>
      </c>
      <c r="H12" s="238">
        <f>SUM(H13:H40)</f>
        <v>0</v>
      </c>
      <c r="I12" s="238">
        <f>SUM(I13:I40)</f>
        <v>0</v>
      </c>
      <c r="L12" s="240"/>
    </row>
    <row r="13" spans="1:12" s="176" customFormat="1" ht="73.5" customHeight="1">
      <c r="A13" s="180" t="s">
        <v>62</v>
      </c>
      <c r="B13" s="180" t="s">
        <v>63</v>
      </c>
      <c r="C13" s="180" t="s">
        <v>6</v>
      </c>
      <c r="D13" s="181" t="s">
        <v>64</v>
      </c>
      <c r="E13" s="182" t="s">
        <v>320</v>
      </c>
      <c r="F13" s="183"/>
      <c r="G13" s="184">
        <v>25000</v>
      </c>
      <c r="H13" s="185"/>
      <c r="I13" s="186"/>
      <c r="L13" s="177"/>
    </row>
    <row r="14" spans="1:12" s="3" customFormat="1" ht="56.25" hidden="1">
      <c r="A14" s="180"/>
      <c r="B14" s="180"/>
      <c r="C14" s="180"/>
      <c r="D14" s="181"/>
      <c r="E14" s="187" t="s">
        <v>34</v>
      </c>
      <c r="F14" s="188"/>
      <c r="G14" s="184"/>
      <c r="H14" s="185"/>
      <c r="I14" s="186"/>
      <c r="L14" s="174"/>
    </row>
    <row r="15" spans="1:12" s="3" customFormat="1" ht="37.5" hidden="1">
      <c r="A15" s="180"/>
      <c r="B15" s="180"/>
      <c r="C15" s="189"/>
      <c r="D15" s="181"/>
      <c r="E15" s="187" t="s">
        <v>35</v>
      </c>
      <c r="F15" s="190"/>
      <c r="G15" s="184"/>
      <c r="H15" s="185"/>
      <c r="I15" s="186"/>
      <c r="L15" s="174"/>
    </row>
    <row r="16" spans="1:12" s="3" customFormat="1" ht="37.5" hidden="1">
      <c r="A16" s="180"/>
      <c r="B16" s="180"/>
      <c r="C16" s="180"/>
      <c r="D16" s="181"/>
      <c r="E16" s="187" t="s">
        <v>36</v>
      </c>
      <c r="F16" s="188"/>
      <c r="G16" s="184"/>
      <c r="H16" s="185"/>
      <c r="I16" s="186"/>
      <c r="L16" s="174"/>
    </row>
    <row r="17" spans="1:12" s="3" customFormat="1" ht="18.75" hidden="1">
      <c r="A17" s="180"/>
      <c r="B17" s="180"/>
      <c r="C17" s="189"/>
      <c r="D17" s="181"/>
      <c r="E17" s="187" t="s">
        <v>31</v>
      </c>
      <c r="F17" s="188"/>
      <c r="G17" s="184"/>
      <c r="H17" s="185"/>
      <c r="I17" s="186"/>
      <c r="L17" s="174"/>
    </row>
    <row r="18" spans="1:12" s="3" customFormat="1" ht="37.5" hidden="1">
      <c r="A18" s="180"/>
      <c r="B18" s="180"/>
      <c r="C18" s="189"/>
      <c r="D18" s="181"/>
      <c r="E18" s="187" t="s">
        <v>37</v>
      </c>
      <c r="F18" s="190"/>
      <c r="G18" s="184"/>
      <c r="H18" s="185"/>
      <c r="I18" s="186"/>
      <c r="L18" s="174"/>
    </row>
    <row r="19" spans="1:12" s="3" customFormat="1" ht="37.5" hidden="1">
      <c r="A19" s="180"/>
      <c r="B19" s="180"/>
      <c r="C19" s="189"/>
      <c r="D19" s="181"/>
      <c r="E19" s="187" t="s">
        <v>38</v>
      </c>
      <c r="F19" s="188"/>
      <c r="G19" s="184"/>
      <c r="H19" s="185"/>
      <c r="I19" s="186"/>
      <c r="L19" s="174"/>
    </row>
    <row r="20" spans="1:12" s="3" customFormat="1" ht="37.5" hidden="1">
      <c r="A20" s="180"/>
      <c r="B20" s="180"/>
      <c r="C20" s="189"/>
      <c r="D20" s="181"/>
      <c r="E20" s="187" t="s">
        <v>39</v>
      </c>
      <c r="F20" s="190"/>
      <c r="G20" s="184"/>
      <c r="H20" s="185"/>
      <c r="I20" s="186"/>
      <c r="L20" s="174"/>
    </row>
    <row r="21" spans="1:12" s="176" customFormat="1" ht="96.75" customHeight="1">
      <c r="A21" s="180" t="s">
        <v>62</v>
      </c>
      <c r="B21" s="180" t="s">
        <v>63</v>
      </c>
      <c r="C21" s="180" t="s">
        <v>6</v>
      </c>
      <c r="D21" s="181" t="s">
        <v>64</v>
      </c>
      <c r="E21" s="191" t="s">
        <v>321</v>
      </c>
      <c r="F21" s="183"/>
      <c r="G21" s="184">
        <v>100000</v>
      </c>
      <c r="H21" s="185"/>
      <c r="I21" s="186"/>
      <c r="L21" s="177"/>
    </row>
    <row r="22" spans="1:12" s="176" customFormat="1" ht="96.75" customHeight="1">
      <c r="A22" s="180" t="s">
        <v>62</v>
      </c>
      <c r="B22" s="180" t="s">
        <v>63</v>
      </c>
      <c r="C22" s="180" t="s">
        <v>6</v>
      </c>
      <c r="D22" s="181" t="s">
        <v>64</v>
      </c>
      <c r="E22" s="192" t="s">
        <v>319</v>
      </c>
      <c r="F22" s="183"/>
      <c r="G22" s="184">
        <v>200000</v>
      </c>
      <c r="H22" s="185"/>
      <c r="I22" s="186"/>
      <c r="L22" s="177"/>
    </row>
    <row r="23" spans="1:12" s="176" customFormat="1" ht="96.75" customHeight="1">
      <c r="A23" s="180" t="s">
        <v>62</v>
      </c>
      <c r="B23" s="180" t="s">
        <v>63</v>
      </c>
      <c r="C23" s="180" t="s">
        <v>6</v>
      </c>
      <c r="D23" s="181" t="s">
        <v>64</v>
      </c>
      <c r="E23" s="192" t="s">
        <v>318</v>
      </c>
      <c r="F23" s="183"/>
      <c r="G23" s="184">
        <v>200000</v>
      </c>
      <c r="H23" s="185"/>
      <c r="I23" s="186"/>
      <c r="L23" s="177"/>
    </row>
    <row r="24" spans="1:12" s="222" customFormat="1" ht="96.75" customHeight="1">
      <c r="A24" s="180" t="s">
        <v>62</v>
      </c>
      <c r="B24" s="180" t="s">
        <v>63</v>
      </c>
      <c r="C24" s="180" t="s">
        <v>6</v>
      </c>
      <c r="D24" s="181" t="s">
        <v>64</v>
      </c>
      <c r="E24" s="191" t="s">
        <v>317</v>
      </c>
      <c r="F24" s="183"/>
      <c r="G24" s="184">
        <v>100000</v>
      </c>
      <c r="H24" s="185"/>
      <c r="I24" s="186"/>
      <c r="L24" s="223"/>
    </row>
    <row r="25" spans="1:12" s="176" customFormat="1" ht="76.5" customHeight="1">
      <c r="A25" s="180" t="s">
        <v>62</v>
      </c>
      <c r="B25" s="180" t="s">
        <v>63</v>
      </c>
      <c r="C25" s="180" t="s">
        <v>6</v>
      </c>
      <c r="D25" s="181" t="s">
        <v>64</v>
      </c>
      <c r="E25" s="191" t="s">
        <v>288</v>
      </c>
      <c r="F25" s="183"/>
      <c r="G25" s="184">
        <v>25000</v>
      </c>
      <c r="H25" s="185"/>
      <c r="I25" s="186"/>
      <c r="L25" s="177"/>
    </row>
    <row r="26" spans="1:12" s="176" customFormat="1" ht="76.5" customHeight="1">
      <c r="A26" s="180" t="s">
        <v>62</v>
      </c>
      <c r="B26" s="180" t="s">
        <v>63</v>
      </c>
      <c r="C26" s="180" t="s">
        <v>6</v>
      </c>
      <c r="D26" s="181" t="s">
        <v>64</v>
      </c>
      <c r="E26" s="192" t="s">
        <v>322</v>
      </c>
      <c r="F26" s="183"/>
      <c r="G26" s="184">
        <v>620000</v>
      </c>
      <c r="H26" s="185"/>
      <c r="I26" s="186"/>
      <c r="L26" s="177"/>
    </row>
    <row r="27" spans="1:12" s="176" customFormat="1" ht="75.75" customHeight="1">
      <c r="A27" s="180" t="s">
        <v>62</v>
      </c>
      <c r="B27" s="180" t="s">
        <v>63</v>
      </c>
      <c r="C27" s="180" t="s">
        <v>6</v>
      </c>
      <c r="D27" s="181" t="s">
        <v>64</v>
      </c>
      <c r="E27" s="191" t="s">
        <v>323</v>
      </c>
      <c r="F27" s="183"/>
      <c r="G27" s="184">
        <v>680000</v>
      </c>
      <c r="H27" s="185"/>
      <c r="I27" s="186"/>
      <c r="L27" s="177"/>
    </row>
    <row r="28" spans="1:12" s="176" customFormat="1" ht="61.5" customHeight="1">
      <c r="A28" s="180" t="s">
        <v>62</v>
      </c>
      <c r="B28" s="180" t="s">
        <v>63</v>
      </c>
      <c r="C28" s="180" t="s">
        <v>6</v>
      </c>
      <c r="D28" s="181" t="s">
        <v>64</v>
      </c>
      <c r="E28" s="181" t="s">
        <v>289</v>
      </c>
      <c r="F28" s="183"/>
      <c r="G28" s="184">
        <v>300000</v>
      </c>
      <c r="H28" s="185"/>
      <c r="I28" s="186"/>
      <c r="L28" s="177"/>
    </row>
    <row r="29" spans="1:12" s="176" customFormat="1" ht="81" customHeight="1">
      <c r="A29" s="193">
        <v>114082</v>
      </c>
      <c r="B29" s="193">
        <v>4082</v>
      </c>
      <c r="C29" s="180" t="s">
        <v>22</v>
      </c>
      <c r="D29" s="194" t="s">
        <v>84</v>
      </c>
      <c r="E29" s="191" t="s">
        <v>290</v>
      </c>
      <c r="F29" s="183"/>
      <c r="G29" s="184">
        <v>350000</v>
      </c>
      <c r="H29" s="185"/>
      <c r="I29" s="186"/>
      <c r="L29" s="177"/>
    </row>
    <row r="30" spans="1:12" s="176" customFormat="1" ht="78" customHeight="1">
      <c r="A30" s="180" t="s">
        <v>291</v>
      </c>
      <c r="B30" s="180" t="s">
        <v>30</v>
      </c>
      <c r="C30" s="180" t="s">
        <v>21</v>
      </c>
      <c r="D30" s="182" t="s">
        <v>80</v>
      </c>
      <c r="E30" s="182" t="s">
        <v>324</v>
      </c>
      <c r="F30" s="183"/>
      <c r="G30" s="184">
        <v>400000</v>
      </c>
      <c r="H30" s="185"/>
      <c r="I30" s="186"/>
      <c r="L30" s="177"/>
    </row>
    <row r="31" spans="1:12" s="176" customFormat="1" ht="74.25" customHeight="1">
      <c r="A31" s="180" t="s">
        <v>292</v>
      </c>
      <c r="B31" s="180" t="s">
        <v>83</v>
      </c>
      <c r="C31" s="195" t="s">
        <v>7</v>
      </c>
      <c r="D31" s="196" t="s">
        <v>81</v>
      </c>
      <c r="E31" s="191" t="s">
        <v>325</v>
      </c>
      <c r="F31" s="183"/>
      <c r="G31" s="184">
        <v>150000</v>
      </c>
      <c r="H31" s="185"/>
      <c r="I31" s="186"/>
      <c r="L31" s="177"/>
    </row>
    <row r="32" spans="1:12" s="3" customFormat="1" ht="74.25" customHeight="1" hidden="1">
      <c r="A32" s="180" t="s">
        <v>222</v>
      </c>
      <c r="B32" s="180" t="s">
        <v>223</v>
      </c>
      <c r="C32" s="180" t="s">
        <v>193</v>
      </c>
      <c r="D32" s="181" t="s">
        <v>224</v>
      </c>
      <c r="E32" s="197" t="s">
        <v>225</v>
      </c>
      <c r="F32" s="183"/>
      <c r="G32" s="184"/>
      <c r="H32" s="185"/>
      <c r="I32" s="186"/>
      <c r="L32" s="174"/>
    </row>
    <row r="33" spans="1:12" s="3" customFormat="1" ht="60.75" customHeight="1" hidden="1">
      <c r="A33" s="180" t="s">
        <v>106</v>
      </c>
      <c r="B33" s="180" t="s">
        <v>51</v>
      </c>
      <c r="C33" s="180" t="s">
        <v>89</v>
      </c>
      <c r="D33" s="181" t="s">
        <v>88</v>
      </c>
      <c r="E33" s="196" t="s">
        <v>227</v>
      </c>
      <c r="F33" s="183"/>
      <c r="G33" s="184"/>
      <c r="H33" s="185"/>
      <c r="I33" s="186"/>
      <c r="L33" s="174"/>
    </row>
    <row r="34" spans="1:12" s="3" customFormat="1" ht="75" customHeight="1" hidden="1">
      <c r="A34" s="180" t="s">
        <v>55</v>
      </c>
      <c r="B34" s="180" t="s">
        <v>56</v>
      </c>
      <c r="C34" s="180" t="s">
        <v>146</v>
      </c>
      <c r="D34" s="181" t="s">
        <v>147</v>
      </c>
      <c r="E34" s="197" t="s">
        <v>184</v>
      </c>
      <c r="F34" s="183"/>
      <c r="G34" s="184"/>
      <c r="H34" s="185"/>
      <c r="I34" s="186"/>
      <c r="L34" s="174"/>
    </row>
    <row r="35" spans="1:12" s="222" customFormat="1" ht="75" customHeight="1">
      <c r="A35" s="180" t="s">
        <v>62</v>
      </c>
      <c r="B35" s="180" t="s">
        <v>63</v>
      </c>
      <c r="C35" s="180" t="s">
        <v>6</v>
      </c>
      <c r="D35" s="181" t="s">
        <v>64</v>
      </c>
      <c r="E35" s="197" t="s">
        <v>328</v>
      </c>
      <c r="F35" s="183"/>
      <c r="G35" s="184">
        <v>100000</v>
      </c>
      <c r="H35" s="199"/>
      <c r="I35" s="200"/>
      <c r="L35" s="223"/>
    </row>
    <row r="36" spans="1:12" s="176" customFormat="1" ht="111" customHeight="1">
      <c r="A36" s="180" t="s">
        <v>306</v>
      </c>
      <c r="B36" s="180" t="s">
        <v>307</v>
      </c>
      <c r="C36" s="180" t="s">
        <v>9</v>
      </c>
      <c r="D36" s="198" t="s">
        <v>308</v>
      </c>
      <c r="E36" s="182" t="s">
        <v>329</v>
      </c>
      <c r="F36" s="183"/>
      <c r="G36" s="184">
        <v>900000</v>
      </c>
      <c r="H36" s="199"/>
      <c r="I36" s="200"/>
      <c r="L36" s="177"/>
    </row>
    <row r="37" spans="1:12" s="178" customFormat="1" ht="75" customHeight="1">
      <c r="A37" s="180" t="s">
        <v>293</v>
      </c>
      <c r="B37" s="180" t="s">
        <v>294</v>
      </c>
      <c r="C37" s="180" t="s">
        <v>24</v>
      </c>
      <c r="D37" s="191" t="s">
        <v>295</v>
      </c>
      <c r="E37" s="182" t="s">
        <v>332</v>
      </c>
      <c r="F37" s="183"/>
      <c r="G37" s="184">
        <v>300000</v>
      </c>
      <c r="H37" s="185"/>
      <c r="I37" s="201"/>
      <c r="L37" s="179"/>
    </row>
    <row r="38" spans="1:12" s="176" customFormat="1" ht="74.25" customHeight="1">
      <c r="A38" s="180" t="s">
        <v>296</v>
      </c>
      <c r="B38" s="180" t="s">
        <v>297</v>
      </c>
      <c r="C38" s="180" t="s">
        <v>298</v>
      </c>
      <c r="D38" s="191" t="s">
        <v>299</v>
      </c>
      <c r="E38" s="182" t="s">
        <v>300</v>
      </c>
      <c r="F38" s="183"/>
      <c r="G38" s="184">
        <v>80000</v>
      </c>
      <c r="H38" s="202"/>
      <c r="I38" s="203"/>
      <c r="L38" s="177"/>
    </row>
    <row r="39" spans="1:12" s="176" customFormat="1" ht="114.75" customHeight="1">
      <c r="A39" s="180" t="s">
        <v>301</v>
      </c>
      <c r="B39" s="180" t="s">
        <v>302</v>
      </c>
      <c r="C39" s="180" t="s">
        <v>68</v>
      </c>
      <c r="D39" s="191" t="s">
        <v>303</v>
      </c>
      <c r="E39" s="182" t="s">
        <v>330</v>
      </c>
      <c r="F39" s="183"/>
      <c r="G39" s="184">
        <v>400000</v>
      </c>
      <c r="H39" s="185"/>
      <c r="I39" s="186"/>
      <c r="L39" s="177"/>
    </row>
    <row r="40" spans="1:12" s="6" customFormat="1" ht="99" customHeight="1">
      <c r="A40" s="180" t="s">
        <v>62</v>
      </c>
      <c r="B40" s="180" t="s">
        <v>63</v>
      </c>
      <c r="C40" s="180" t="s">
        <v>6</v>
      </c>
      <c r="D40" s="181" t="s">
        <v>64</v>
      </c>
      <c r="E40" s="204" t="s">
        <v>310</v>
      </c>
      <c r="F40" s="183"/>
      <c r="G40" s="184">
        <v>150000</v>
      </c>
      <c r="H40" s="185"/>
      <c r="I40" s="186"/>
      <c r="L40" s="175"/>
    </row>
    <row r="41" spans="1:9" ht="82.5" customHeight="1">
      <c r="A41" s="205" t="s">
        <v>304</v>
      </c>
      <c r="B41" s="206" t="s">
        <v>63</v>
      </c>
      <c r="C41" s="206" t="s">
        <v>6</v>
      </c>
      <c r="D41" s="191" t="s">
        <v>305</v>
      </c>
      <c r="E41" s="207" t="s">
        <v>326</v>
      </c>
      <c r="F41" s="183"/>
      <c r="G41" s="208">
        <v>500000</v>
      </c>
      <c r="H41" s="209"/>
      <c r="I41" s="210"/>
    </row>
    <row r="42" spans="1:9" ht="82.5" customHeight="1">
      <c r="A42" s="211" t="s">
        <v>72</v>
      </c>
      <c r="B42" s="206" t="s">
        <v>73</v>
      </c>
      <c r="C42" s="206" t="s">
        <v>74</v>
      </c>
      <c r="D42" s="191" t="s">
        <v>75</v>
      </c>
      <c r="E42" s="207" t="s">
        <v>331</v>
      </c>
      <c r="F42" s="183"/>
      <c r="G42" s="208">
        <v>100000</v>
      </c>
      <c r="H42" s="212"/>
      <c r="I42" s="213"/>
    </row>
    <row r="43" spans="1:9" ht="119.25" customHeight="1">
      <c r="A43" s="206" t="s">
        <v>103</v>
      </c>
      <c r="B43" s="206" t="s">
        <v>104</v>
      </c>
      <c r="C43" s="206" t="s">
        <v>74</v>
      </c>
      <c r="D43" s="207" t="s">
        <v>105</v>
      </c>
      <c r="E43" s="214" t="s">
        <v>316</v>
      </c>
      <c r="F43" s="183"/>
      <c r="G43" s="215">
        <v>100000</v>
      </c>
      <c r="H43" s="209"/>
      <c r="I43" s="209"/>
    </row>
    <row r="44" spans="1:12" s="230" customFormat="1" ht="40.5" customHeight="1">
      <c r="A44" s="241" t="s">
        <v>47</v>
      </c>
      <c r="B44" s="224"/>
      <c r="C44" s="224"/>
      <c r="D44" s="225" t="s">
        <v>335</v>
      </c>
      <c r="E44" s="226"/>
      <c r="F44" s="227"/>
      <c r="G44" s="228">
        <f>G45+G46</f>
        <v>1921100</v>
      </c>
      <c r="H44" s="229"/>
      <c r="I44" s="229"/>
      <c r="L44" s="231"/>
    </row>
    <row r="45" spans="1:12" s="176" customFormat="1" ht="84.75" customHeight="1">
      <c r="A45" s="180" t="s">
        <v>82</v>
      </c>
      <c r="B45" s="180" t="s">
        <v>83</v>
      </c>
      <c r="C45" s="180" t="s">
        <v>7</v>
      </c>
      <c r="D45" s="196" t="s">
        <v>81</v>
      </c>
      <c r="E45" s="191" t="s">
        <v>327</v>
      </c>
      <c r="F45" s="183"/>
      <c r="G45" s="184">
        <v>1871100</v>
      </c>
      <c r="H45" s="185"/>
      <c r="I45" s="201"/>
      <c r="L45" s="177"/>
    </row>
    <row r="46" spans="1:12" s="219" customFormat="1" ht="82.5" customHeight="1">
      <c r="A46" s="180" t="s">
        <v>82</v>
      </c>
      <c r="B46" s="180" t="s">
        <v>83</v>
      </c>
      <c r="C46" s="180" t="s">
        <v>7</v>
      </c>
      <c r="D46" s="196" t="s">
        <v>81</v>
      </c>
      <c r="E46" s="191" t="s">
        <v>311</v>
      </c>
      <c r="F46" s="183"/>
      <c r="G46" s="185">
        <v>50000</v>
      </c>
      <c r="H46" s="232"/>
      <c r="I46" s="232"/>
      <c r="L46" s="220"/>
    </row>
    <row r="47" spans="1:12" s="245" customFormat="1" ht="84.75" customHeight="1">
      <c r="A47" s="241" t="s">
        <v>18</v>
      </c>
      <c r="B47" s="241"/>
      <c r="C47" s="241"/>
      <c r="D47" s="242" t="s">
        <v>336</v>
      </c>
      <c r="E47" s="225"/>
      <c r="F47" s="243"/>
      <c r="G47" s="244">
        <f>G48</f>
        <v>120000</v>
      </c>
      <c r="H47" s="228"/>
      <c r="I47" s="228"/>
      <c r="L47" s="246"/>
    </row>
    <row r="48" spans="1:12" s="3" customFormat="1" ht="132.75" customHeight="1">
      <c r="A48" s="180" t="s">
        <v>313</v>
      </c>
      <c r="B48" s="180" t="s">
        <v>83</v>
      </c>
      <c r="C48" s="180" t="s">
        <v>7</v>
      </c>
      <c r="D48" s="196" t="s">
        <v>81</v>
      </c>
      <c r="E48" s="196" t="s">
        <v>314</v>
      </c>
      <c r="F48" s="183"/>
      <c r="G48" s="184">
        <v>120000</v>
      </c>
      <c r="H48" s="185"/>
      <c r="I48" s="186"/>
      <c r="L48" s="174"/>
    </row>
    <row r="49" spans="1:9" ht="18.75" customHeight="1">
      <c r="A49" s="216"/>
      <c r="B49" s="255"/>
      <c r="C49" s="256"/>
      <c r="D49" s="256"/>
      <c r="E49" s="256"/>
      <c r="F49" s="256"/>
      <c r="G49" s="217">
        <f>G47+G44+G12</f>
        <v>7821100</v>
      </c>
      <c r="H49" s="218"/>
      <c r="I49" s="218"/>
    </row>
    <row r="50" spans="1:9" ht="18.75" customHeight="1">
      <c r="A50" s="251" t="s">
        <v>309</v>
      </c>
      <c r="B50" s="251"/>
      <c r="C50" s="251"/>
      <c r="D50" s="251"/>
      <c r="E50" s="251"/>
      <c r="F50" s="251"/>
      <c r="G50" s="251"/>
      <c r="H50" s="251"/>
      <c r="I50" s="218"/>
    </row>
  </sheetData>
  <sheetProtection/>
  <mergeCells count="15">
    <mergeCell ref="B9:B10"/>
    <mergeCell ref="C9:C10"/>
    <mergeCell ref="D9:D10"/>
    <mergeCell ref="E9:E10"/>
    <mergeCell ref="F9:F10"/>
    <mergeCell ref="G3:I3"/>
    <mergeCell ref="G4:I4"/>
    <mergeCell ref="A6:G6"/>
    <mergeCell ref="A8:G8"/>
    <mergeCell ref="D7:E7"/>
    <mergeCell ref="A50:H50"/>
    <mergeCell ref="G9:G10"/>
    <mergeCell ref="H9:I9"/>
    <mergeCell ref="B49:F49"/>
    <mergeCell ref="A9:A10"/>
  </mergeCells>
  <printOptions horizontalCentered="1"/>
  <pageMargins left="0.2362204724409449" right="0.1968503937007874" top="0.7874015748031497" bottom="0.11811023622047245" header="0.7874015748031497" footer="0"/>
  <pageSetup fitToHeight="6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showZeros="0" zoomScale="85" zoomScaleNormal="85" zoomScaleSheetLayoutView="75" zoomScalePageLayoutView="0" workbookViewId="0" topLeftCell="A57">
      <selection activeCell="D40" sqref="D40"/>
    </sheetView>
  </sheetViews>
  <sheetFormatPr defaultColWidth="9.00390625" defaultRowHeight="12.75"/>
  <cols>
    <col min="1" max="1" width="17.25390625" style="1" customWidth="1"/>
    <col min="2" max="2" width="16.125" style="1" customWidth="1"/>
    <col min="3" max="3" width="14.625" style="1" customWidth="1"/>
    <col min="4" max="4" width="35.875" style="2" customWidth="1"/>
    <col min="5" max="5" width="41.75390625" style="5" customWidth="1"/>
    <col min="6" max="6" width="25.75390625" style="4" customWidth="1"/>
    <col min="7" max="7" width="20.00390625" style="2" customWidth="1"/>
    <col min="8" max="8" width="20.875" style="2" customWidth="1"/>
    <col min="9" max="9" width="19.00390625" style="2" customWidth="1"/>
    <col min="10" max="10" width="19.625" style="2" customWidth="1"/>
    <col min="11" max="16384" width="9.125" style="2" customWidth="1"/>
  </cols>
  <sheetData>
    <row r="1" spans="1:10" ht="18.75">
      <c r="A1" s="8"/>
      <c r="B1" s="8"/>
      <c r="C1" s="8"/>
      <c r="D1" s="9"/>
      <c r="E1" s="10"/>
      <c r="F1" s="27"/>
      <c r="G1" s="27"/>
      <c r="H1" s="127" t="s">
        <v>201</v>
      </c>
      <c r="I1" s="127"/>
      <c r="J1" s="127"/>
    </row>
    <row r="2" spans="1:10" ht="18.75">
      <c r="A2" s="8"/>
      <c r="B2" s="8"/>
      <c r="C2" s="8"/>
      <c r="D2" s="9"/>
      <c r="E2" s="10"/>
      <c r="F2" s="27"/>
      <c r="G2" s="27"/>
      <c r="H2" s="128" t="s">
        <v>2</v>
      </c>
      <c r="I2" s="128"/>
      <c r="J2" s="128"/>
    </row>
    <row r="3" spans="1:10" ht="18.75">
      <c r="A3" s="65" t="s">
        <v>203</v>
      </c>
      <c r="B3" s="8"/>
      <c r="C3" s="8"/>
      <c r="D3" s="9"/>
      <c r="E3" s="10"/>
      <c r="F3" s="27"/>
      <c r="G3" s="49"/>
      <c r="H3" s="267" t="s">
        <v>204</v>
      </c>
      <c r="I3" s="267"/>
      <c r="J3" s="267"/>
    </row>
    <row r="4" spans="1:10" ht="18.75">
      <c r="A4" s="65"/>
      <c r="B4" s="8"/>
      <c r="C4" s="8"/>
      <c r="D4" s="9"/>
      <c r="E4" s="10"/>
      <c r="F4" s="27"/>
      <c r="G4" s="49"/>
      <c r="H4" s="49" t="s">
        <v>205</v>
      </c>
      <c r="I4" s="9"/>
      <c r="J4" s="9"/>
    </row>
    <row r="5" spans="1:10" ht="18.75">
      <c r="A5" s="8" t="s">
        <v>202</v>
      </c>
      <c r="B5" s="8"/>
      <c r="C5" s="8"/>
      <c r="D5" s="9"/>
      <c r="E5" s="10"/>
      <c r="F5" s="27"/>
      <c r="G5" s="65"/>
      <c r="H5" s="268" t="s">
        <v>206</v>
      </c>
      <c r="I5" s="268"/>
      <c r="J5" s="268"/>
    </row>
    <row r="6" spans="1:10" ht="18.75">
      <c r="A6" s="8"/>
      <c r="B6" s="8"/>
      <c r="C6" s="8"/>
      <c r="D6" s="9"/>
      <c r="E6" s="10"/>
      <c r="F6" s="27"/>
      <c r="G6" s="108"/>
      <c r="H6" s="108"/>
      <c r="I6" s="106"/>
      <c r="J6" s="107"/>
    </row>
    <row r="7" spans="1:8" ht="18.75">
      <c r="A7" s="249" t="s">
        <v>207</v>
      </c>
      <c r="B7" s="249"/>
      <c r="C7" s="249"/>
      <c r="D7" s="249"/>
      <c r="E7" s="249"/>
      <c r="F7" s="249"/>
      <c r="G7" s="249"/>
      <c r="H7" s="249"/>
    </row>
    <row r="8" spans="1:8" ht="18.75">
      <c r="A8" s="249"/>
      <c r="B8" s="249"/>
      <c r="C8" s="249"/>
      <c r="D8" s="249"/>
      <c r="E8" s="249"/>
      <c r="F8" s="249"/>
      <c r="G8" s="249"/>
      <c r="H8" s="249"/>
    </row>
    <row r="9" spans="1:8" ht="18.75">
      <c r="A9" s="65"/>
      <c r="B9" s="65"/>
      <c r="C9" s="65"/>
      <c r="D9" s="65"/>
      <c r="E9" s="65"/>
      <c r="F9" s="65"/>
      <c r="G9" s="65"/>
      <c r="H9" s="65"/>
    </row>
    <row r="10" spans="1:10" ht="19.5" thickBot="1">
      <c r="A10" s="8"/>
      <c r="B10" s="8"/>
      <c r="C10" s="8"/>
      <c r="D10" s="9"/>
      <c r="E10" s="11"/>
      <c r="F10" s="27"/>
      <c r="G10" s="12"/>
      <c r="H10" s="12"/>
      <c r="J10" s="12" t="s">
        <v>0</v>
      </c>
    </row>
    <row r="11" spans="1:10" ht="18.75" customHeight="1">
      <c r="A11" s="257" t="s">
        <v>169</v>
      </c>
      <c r="B11" s="259" t="s">
        <v>170</v>
      </c>
      <c r="C11" s="259" t="s">
        <v>120</v>
      </c>
      <c r="D11" s="261" t="s">
        <v>171</v>
      </c>
      <c r="E11" s="263" t="s">
        <v>172</v>
      </c>
      <c r="F11" s="252" t="s">
        <v>173</v>
      </c>
      <c r="G11" s="252" t="s">
        <v>121</v>
      </c>
      <c r="H11" s="252" t="s">
        <v>1</v>
      </c>
      <c r="I11" s="252" t="s">
        <v>3</v>
      </c>
      <c r="J11" s="254"/>
    </row>
    <row r="12" spans="1:10" s="3" customFormat="1" ht="162" customHeight="1">
      <c r="A12" s="258"/>
      <c r="B12" s="260"/>
      <c r="C12" s="260"/>
      <c r="D12" s="262"/>
      <c r="E12" s="264"/>
      <c r="F12" s="253"/>
      <c r="G12" s="253"/>
      <c r="H12" s="253"/>
      <c r="I12" s="35" t="s">
        <v>122</v>
      </c>
      <c r="J12" s="42" t="s">
        <v>123</v>
      </c>
    </row>
    <row r="13" spans="1:10" s="3" customFormat="1" ht="24" customHeight="1">
      <c r="A13" s="41" t="s">
        <v>117</v>
      </c>
      <c r="B13" s="16" t="s">
        <v>118</v>
      </c>
      <c r="C13" s="16" t="s">
        <v>119</v>
      </c>
      <c r="D13" s="32">
        <v>4</v>
      </c>
      <c r="E13" s="26">
        <v>5</v>
      </c>
      <c r="F13" s="13">
        <v>6</v>
      </c>
      <c r="G13" s="26">
        <v>7</v>
      </c>
      <c r="H13" s="26">
        <v>8</v>
      </c>
      <c r="I13" s="34">
        <v>9</v>
      </c>
      <c r="J13" s="43">
        <v>10</v>
      </c>
    </row>
    <row r="14" spans="1:10" s="3" customFormat="1" ht="26.25" customHeight="1">
      <c r="A14" s="44" t="s">
        <v>15</v>
      </c>
      <c r="B14" s="15"/>
      <c r="C14" s="15"/>
      <c r="D14" s="32" t="s">
        <v>16</v>
      </c>
      <c r="E14" s="32"/>
      <c r="F14" s="50"/>
      <c r="G14" s="32"/>
      <c r="H14" s="32"/>
      <c r="I14" s="51"/>
      <c r="J14" s="52"/>
    </row>
    <row r="15" spans="1:10" s="3" customFormat="1" ht="27" customHeight="1">
      <c r="A15" s="45" t="s">
        <v>17</v>
      </c>
      <c r="B15" s="30"/>
      <c r="C15" s="30"/>
      <c r="D15" s="53" t="s">
        <v>16</v>
      </c>
      <c r="E15" s="54"/>
      <c r="F15" s="29"/>
      <c r="G15" s="29">
        <f>H15+I15</f>
        <v>6688500</v>
      </c>
      <c r="H15" s="29">
        <f>+H16+H24+H25+H26+H27+H28+H29+H30+H31+H32+H33+H34+H35+H36+H37+H38+H39+H40+H41+H42+H43+H44+H45+H46+H47+H48+H49+H50+H51+H52+H53</f>
        <v>6688500</v>
      </c>
      <c r="I15" s="29">
        <f>+I16+I24+I25+I26+I28+I29+I30+I31+I32+I33+I34+I35+I36+I37+I38+I39+I40+I41+I42+I43+I44+I45+I46+I47+I48+I49+I50+I51+I52+I53</f>
        <v>0</v>
      </c>
      <c r="J15" s="29">
        <f>+J16+J24+J25+J26+J28+J29+J30+J31+J32+J33+J34+J35+J36+J37+J38+J39+J40+J41+J42+J43+J44+J45+J46+J47+J48+J49+J50+J51+J52+J53</f>
        <v>0</v>
      </c>
    </row>
    <row r="16" spans="1:10" s="3" customFormat="1" ht="73.5" customHeight="1">
      <c r="A16" s="71" t="s">
        <v>62</v>
      </c>
      <c r="B16" s="72" t="s">
        <v>63</v>
      </c>
      <c r="C16" s="72" t="s">
        <v>6</v>
      </c>
      <c r="D16" s="67" t="s">
        <v>64</v>
      </c>
      <c r="E16" s="99" t="s">
        <v>159</v>
      </c>
      <c r="F16" s="76" t="s">
        <v>160</v>
      </c>
      <c r="G16" s="17">
        <f aca="true" t="shared" si="0" ref="G16:G53">H16+I16</f>
        <v>1000000</v>
      </c>
      <c r="H16" s="120">
        <v>1000000</v>
      </c>
      <c r="I16" s="119"/>
      <c r="J16" s="144"/>
    </row>
    <row r="17" spans="1:10" s="3" customFormat="1" ht="56.25" hidden="1">
      <c r="A17" s="132"/>
      <c r="B17" s="133"/>
      <c r="C17" s="133"/>
      <c r="D17" s="67"/>
      <c r="E17" s="118" t="s">
        <v>34</v>
      </c>
      <c r="F17" s="115"/>
      <c r="G17" s="17">
        <f t="shared" si="0"/>
        <v>0</v>
      </c>
      <c r="H17" s="163"/>
      <c r="I17" s="119"/>
      <c r="J17" s="144"/>
    </row>
    <row r="18" spans="1:10" s="3" customFormat="1" ht="37.5" hidden="1">
      <c r="A18" s="132"/>
      <c r="B18" s="133"/>
      <c r="C18" s="141"/>
      <c r="D18" s="67"/>
      <c r="E18" s="118" t="s">
        <v>35</v>
      </c>
      <c r="F18" s="116"/>
      <c r="G18" s="17">
        <f t="shared" si="0"/>
        <v>0</v>
      </c>
      <c r="H18" s="163"/>
      <c r="I18" s="119"/>
      <c r="J18" s="144"/>
    </row>
    <row r="19" spans="1:10" s="3" customFormat="1" ht="37.5" hidden="1">
      <c r="A19" s="132"/>
      <c r="B19" s="133"/>
      <c r="C19" s="133"/>
      <c r="D19" s="67"/>
      <c r="E19" s="118" t="s">
        <v>36</v>
      </c>
      <c r="F19" s="115"/>
      <c r="G19" s="17">
        <f t="shared" si="0"/>
        <v>0</v>
      </c>
      <c r="H19" s="163"/>
      <c r="I19" s="119"/>
      <c r="J19" s="144"/>
    </row>
    <row r="20" spans="1:10" s="3" customFormat="1" ht="18.75" hidden="1">
      <c r="A20" s="132"/>
      <c r="B20" s="133"/>
      <c r="C20" s="141"/>
      <c r="D20" s="67"/>
      <c r="E20" s="118" t="s">
        <v>31</v>
      </c>
      <c r="F20" s="115"/>
      <c r="G20" s="17">
        <f t="shared" si="0"/>
        <v>0</v>
      </c>
      <c r="H20" s="163"/>
      <c r="I20" s="119"/>
      <c r="J20" s="144"/>
    </row>
    <row r="21" spans="1:10" s="3" customFormat="1" ht="37.5" hidden="1">
      <c r="A21" s="132"/>
      <c r="B21" s="133"/>
      <c r="C21" s="141"/>
      <c r="D21" s="67"/>
      <c r="E21" s="118" t="s">
        <v>37</v>
      </c>
      <c r="F21" s="116"/>
      <c r="G21" s="17">
        <f t="shared" si="0"/>
        <v>0</v>
      </c>
      <c r="H21" s="163"/>
      <c r="I21" s="119"/>
      <c r="J21" s="144"/>
    </row>
    <row r="22" spans="1:10" s="3" customFormat="1" ht="37.5" hidden="1">
      <c r="A22" s="132"/>
      <c r="B22" s="133"/>
      <c r="C22" s="141"/>
      <c r="D22" s="67"/>
      <c r="E22" s="118" t="s">
        <v>38</v>
      </c>
      <c r="F22" s="115"/>
      <c r="G22" s="17">
        <f t="shared" si="0"/>
        <v>0</v>
      </c>
      <c r="H22" s="163"/>
      <c r="I22" s="119"/>
      <c r="J22" s="144"/>
    </row>
    <row r="23" spans="1:10" s="3" customFormat="1" ht="37.5" hidden="1">
      <c r="A23" s="132"/>
      <c r="B23" s="133"/>
      <c r="C23" s="141"/>
      <c r="D23" s="67"/>
      <c r="E23" s="118" t="s">
        <v>39</v>
      </c>
      <c r="F23" s="116"/>
      <c r="G23" s="17">
        <f t="shared" si="0"/>
        <v>0</v>
      </c>
      <c r="H23" s="163"/>
      <c r="I23" s="119"/>
      <c r="J23" s="144"/>
    </row>
    <row r="24" spans="1:10" s="3" customFormat="1" ht="78" customHeight="1">
      <c r="A24" s="71" t="s">
        <v>62</v>
      </c>
      <c r="B24" s="72" t="s">
        <v>63</v>
      </c>
      <c r="C24" s="72" t="s">
        <v>6</v>
      </c>
      <c r="D24" s="67" t="s">
        <v>64</v>
      </c>
      <c r="E24" s="73" t="s">
        <v>209</v>
      </c>
      <c r="F24" s="76" t="s">
        <v>210</v>
      </c>
      <c r="G24" s="17">
        <f t="shared" si="0"/>
        <v>0</v>
      </c>
      <c r="H24" s="163"/>
      <c r="I24" s="119"/>
      <c r="J24" s="144"/>
    </row>
    <row r="25" spans="1:10" s="3" customFormat="1" ht="68.25" customHeight="1">
      <c r="A25" s="129" t="s">
        <v>213</v>
      </c>
      <c r="B25" s="72" t="s">
        <v>214</v>
      </c>
      <c r="C25" s="72" t="s">
        <v>215</v>
      </c>
      <c r="D25" s="67" t="s">
        <v>212</v>
      </c>
      <c r="E25" s="67" t="s">
        <v>211</v>
      </c>
      <c r="F25" s="73" t="s">
        <v>216</v>
      </c>
      <c r="G25" s="17">
        <f t="shared" si="0"/>
        <v>589500</v>
      </c>
      <c r="H25" s="120">
        <v>589500</v>
      </c>
      <c r="I25" s="119"/>
      <c r="J25" s="144"/>
    </row>
    <row r="26" spans="1:10" s="3" customFormat="1" ht="61.5" customHeight="1">
      <c r="A26" s="129" t="s">
        <v>217</v>
      </c>
      <c r="B26" s="72" t="s">
        <v>218</v>
      </c>
      <c r="C26" s="72" t="s">
        <v>167</v>
      </c>
      <c r="D26" s="67" t="s">
        <v>219</v>
      </c>
      <c r="E26" s="67" t="s">
        <v>220</v>
      </c>
      <c r="F26" s="73" t="s">
        <v>221</v>
      </c>
      <c r="G26" s="17">
        <f t="shared" si="0"/>
        <v>449000</v>
      </c>
      <c r="H26" s="120">
        <v>449000</v>
      </c>
      <c r="I26" s="119"/>
      <c r="J26" s="144"/>
    </row>
    <row r="27" spans="1:10" s="3" customFormat="1" ht="61.5" customHeight="1">
      <c r="A27" s="132" t="s">
        <v>280</v>
      </c>
      <c r="B27" s="133" t="s">
        <v>279</v>
      </c>
      <c r="C27" s="133" t="s">
        <v>167</v>
      </c>
      <c r="D27" s="134" t="s">
        <v>281</v>
      </c>
      <c r="E27" s="134" t="s">
        <v>286</v>
      </c>
      <c r="F27" s="137" t="s">
        <v>226</v>
      </c>
      <c r="G27" s="17">
        <f t="shared" si="0"/>
        <v>0</v>
      </c>
      <c r="H27" s="163"/>
      <c r="I27" s="119"/>
      <c r="J27" s="144"/>
    </row>
    <row r="28" spans="1:10" s="3" customFormat="1" ht="74.25" customHeight="1">
      <c r="A28" s="74" t="s">
        <v>52</v>
      </c>
      <c r="B28" s="75">
        <v>2152</v>
      </c>
      <c r="C28" s="72" t="s">
        <v>167</v>
      </c>
      <c r="D28" s="67" t="s">
        <v>53</v>
      </c>
      <c r="E28" s="99" t="s">
        <v>182</v>
      </c>
      <c r="F28" s="76" t="s">
        <v>195</v>
      </c>
      <c r="G28" s="17">
        <f t="shared" si="0"/>
        <v>1000000</v>
      </c>
      <c r="H28" s="120">
        <v>1000000</v>
      </c>
      <c r="I28" s="119"/>
      <c r="J28" s="144"/>
    </row>
    <row r="29" spans="1:10" s="3" customFormat="1" ht="78" customHeight="1">
      <c r="A29" s="71" t="s">
        <v>11</v>
      </c>
      <c r="B29" s="72" t="s">
        <v>12</v>
      </c>
      <c r="C29" s="72" t="s">
        <v>10</v>
      </c>
      <c r="D29" s="67" t="s">
        <v>13</v>
      </c>
      <c r="E29" s="76" t="s">
        <v>181</v>
      </c>
      <c r="F29" s="105" t="s">
        <v>187</v>
      </c>
      <c r="G29" s="17">
        <f t="shared" si="0"/>
        <v>300000</v>
      </c>
      <c r="H29" s="120">
        <v>300000</v>
      </c>
      <c r="I29" s="119"/>
      <c r="J29" s="144"/>
    </row>
    <row r="30" spans="1:10" s="3" customFormat="1" ht="74.25" customHeight="1">
      <c r="A30" s="71" t="s">
        <v>109</v>
      </c>
      <c r="B30" s="72" t="s">
        <v>110</v>
      </c>
      <c r="C30" s="72" t="s">
        <v>193</v>
      </c>
      <c r="D30" s="67" t="s">
        <v>111</v>
      </c>
      <c r="E30" s="76" t="s">
        <v>112</v>
      </c>
      <c r="F30" s="76" t="s">
        <v>130</v>
      </c>
      <c r="G30" s="17">
        <f t="shared" si="0"/>
        <v>0</v>
      </c>
      <c r="H30" s="163"/>
      <c r="I30" s="119"/>
      <c r="J30" s="144"/>
    </row>
    <row r="31" spans="1:10" s="3" customFormat="1" ht="74.25" customHeight="1">
      <c r="A31" s="71" t="s">
        <v>222</v>
      </c>
      <c r="B31" s="72" t="s">
        <v>223</v>
      </c>
      <c r="C31" s="72" t="s">
        <v>193</v>
      </c>
      <c r="D31" s="67" t="s">
        <v>224</v>
      </c>
      <c r="E31" s="131" t="s">
        <v>225</v>
      </c>
      <c r="F31" s="73" t="s">
        <v>226</v>
      </c>
      <c r="G31" s="17">
        <f t="shared" si="0"/>
        <v>0</v>
      </c>
      <c r="H31" s="163"/>
      <c r="I31" s="119"/>
      <c r="J31" s="144"/>
    </row>
    <row r="32" spans="1:10" s="3" customFormat="1" ht="60.75" customHeight="1">
      <c r="A32" s="132" t="s">
        <v>106</v>
      </c>
      <c r="B32" s="133" t="s">
        <v>51</v>
      </c>
      <c r="C32" s="133" t="s">
        <v>89</v>
      </c>
      <c r="D32" s="134" t="s">
        <v>88</v>
      </c>
      <c r="E32" s="135" t="s">
        <v>227</v>
      </c>
      <c r="F32" s="136" t="s">
        <v>226</v>
      </c>
      <c r="G32" s="17">
        <f t="shared" si="0"/>
        <v>0</v>
      </c>
      <c r="H32" s="163"/>
      <c r="I32" s="119"/>
      <c r="J32" s="144"/>
    </row>
    <row r="33" spans="1:10" s="3" customFormat="1" ht="60" customHeight="1">
      <c r="A33" s="132" t="s">
        <v>57</v>
      </c>
      <c r="B33" s="133" t="s">
        <v>58</v>
      </c>
      <c r="C33" s="133" t="s">
        <v>24</v>
      </c>
      <c r="D33" s="134" t="s">
        <v>59</v>
      </c>
      <c r="E33" s="137" t="s">
        <v>228</v>
      </c>
      <c r="F33" s="136" t="s">
        <v>226</v>
      </c>
      <c r="G33" s="17">
        <f t="shared" si="0"/>
        <v>0</v>
      </c>
      <c r="H33" s="163"/>
      <c r="I33" s="119"/>
      <c r="J33" s="144"/>
    </row>
    <row r="34" spans="1:10" s="3" customFormat="1" ht="75" customHeight="1">
      <c r="A34" s="71" t="s">
        <v>55</v>
      </c>
      <c r="B34" s="72" t="s">
        <v>56</v>
      </c>
      <c r="C34" s="72" t="s">
        <v>146</v>
      </c>
      <c r="D34" s="67" t="s">
        <v>147</v>
      </c>
      <c r="E34" s="76" t="s">
        <v>184</v>
      </c>
      <c r="F34" s="76" t="s">
        <v>229</v>
      </c>
      <c r="G34" s="17">
        <f t="shared" si="0"/>
        <v>0</v>
      </c>
      <c r="H34" s="163"/>
      <c r="I34" s="119"/>
      <c r="J34" s="144"/>
    </row>
    <row r="35" spans="1:10" s="3" customFormat="1" ht="75" customHeight="1">
      <c r="A35" s="71" t="s">
        <v>231</v>
      </c>
      <c r="B35" s="142" t="s">
        <v>232</v>
      </c>
      <c r="C35" s="142" t="s">
        <v>233</v>
      </c>
      <c r="D35" s="67" t="s">
        <v>234</v>
      </c>
      <c r="E35" s="99" t="s">
        <v>131</v>
      </c>
      <c r="F35" s="76" t="s">
        <v>230</v>
      </c>
      <c r="G35" s="17">
        <f t="shared" si="0"/>
        <v>100000</v>
      </c>
      <c r="H35" s="120">
        <v>100000</v>
      </c>
      <c r="I35" s="119"/>
      <c r="J35" s="144"/>
    </row>
    <row r="36" spans="1:10" s="3" customFormat="1" ht="74.25" customHeight="1">
      <c r="A36" s="71" t="s">
        <v>69</v>
      </c>
      <c r="B36" s="72" t="s">
        <v>70</v>
      </c>
      <c r="C36" s="72" t="s">
        <v>26</v>
      </c>
      <c r="D36" s="67" t="s">
        <v>71</v>
      </c>
      <c r="E36" s="131" t="s">
        <v>235</v>
      </c>
      <c r="F36" s="73" t="s">
        <v>236</v>
      </c>
      <c r="G36" s="17">
        <f t="shared" si="0"/>
        <v>200000</v>
      </c>
      <c r="H36" s="120">
        <v>200000</v>
      </c>
      <c r="I36" s="119"/>
      <c r="J36" s="144"/>
    </row>
    <row r="37" spans="1:10" s="3" customFormat="1" ht="77.25" customHeight="1">
      <c r="A37" s="142" t="s">
        <v>239</v>
      </c>
      <c r="B37" s="142" t="s">
        <v>240</v>
      </c>
      <c r="C37" s="142" t="s">
        <v>26</v>
      </c>
      <c r="D37" s="67" t="s">
        <v>241</v>
      </c>
      <c r="E37" s="131" t="s">
        <v>237</v>
      </c>
      <c r="F37" s="73" t="s">
        <v>238</v>
      </c>
      <c r="G37" s="17">
        <f t="shared" si="0"/>
        <v>200000</v>
      </c>
      <c r="H37" s="120">
        <v>200000</v>
      </c>
      <c r="I37" s="120"/>
      <c r="J37" s="144"/>
    </row>
    <row r="38" spans="1:10" s="3" customFormat="1" ht="78" customHeight="1">
      <c r="A38" s="71" t="s">
        <v>60</v>
      </c>
      <c r="B38" s="72" t="s">
        <v>61</v>
      </c>
      <c r="C38" s="72" t="s">
        <v>26</v>
      </c>
      <c r="D38" s="67" t="s">
        <v>25</v>
      </c>
      <c r="E38" s="131" t="s">
        <v>242</v>
      </c>
      <c r="F38" s="73" t="s">
        <v>243</v>
      </c>
      <c r="G38" s="17">
        <f t="shared" si="0"/>
        <v>100000</v>
      </c>
      <c r="H38" s="120">
        <v>100000</v>
      </c>
      <c r="I38" s="119"/>
      <c r="J38" s="144"/>
    </row>
    <row r="39" spans="1:10" s="6" customFormat="1" ht="59.25" customHeight="1">
      <c r="A39" s="71" t="s">
        <v>60</v>
      </c>
      <c r="B39" s="72" t="s">
        <v>61</v>
      </c>
      <c r="C39" s="72" t="s">
        <v>26</v>
      </c>
      <c r="D39" s="67" t="s">
        <v>25</v>
      </c>
      <c r="E39" s="131" t="s">
        <v>244</v>
      </c>
      <c r="F39" s="73" t="s">
        <v>245</v>
      </c>
      <c r="G39" s="17">
        <f t="shared" si="0"/>
        <v>1000000</v>
      </c>
      <c r="H39" s="120">
        <v>1000000</v>
      </c>
      <c r="I39" s="119"/>
      <c r="J39" s="144"/>
    </row>
    <row r="40" spans="1:10" s="6" customFormat="1" ht="81" customHeight="1">
      <c r="A40" s="71" t="s">
        <v>90</v>
      </c>
      <c r="B40" s="72" t="s">
        <v>91</v>
      </c>
      <c r="C40" s="72" t="s">
        <v>93</v>
      </c>
      <c r="D40" s="171" t="s">
        <v>92</v>
      </c>
      <c r="E40" s="76" t="s">
        <v>132</v>
      </c>
      <c r="F40" s="76" t="s">
        <v>246</v>
      </c>
      <c r="G40" s="17">
        <f t="shared" si="0"/>
        <v>50000</v>
      </c>
      <c r="H40" s="120">
        <v>50000</v>
      </c>
      <c r="I40" s="119"/>
      <c r="J40" s="144"/>
    </row>
    <row r="41" spans="1:10" s="6" customFormat="1" ht="77.25" customHeight="1">
      <c r="A41" s="71" t="s">
        <v>90</v>
      </c>
      <c r="B41" s="72" t="s">
        <v>91</v>
      </c>
      <c r="C41" s="72" t="s">
        <v>93</v>
      </c>
      <c r="D41" s="171" t="s">
        <v>92</v>
      </c>
      <c r="E41" s="76" t="s">
        <v>162</v>
      </c>
      <c r="F41" s="76" t="s">
        <v>153</v>
      </c>
      <c r="G41" s="17">
        <f t="shared" si="0"/>
        <v>50000</v>
      </c>
      <c r="H41" s="120">
        <v>50000</v>
      </c>
      <c r="I41" s="119"/>
      <c r="J41" s="144"/>
    </row>
    <row r="42" spans="1:10" s="6" customFormat="1" ht="75" customHeight="1">
      <c r="A42" s="71" t="s">
        <v>90</v>
      </c>
      <c r="B42" s="72" t="s">
        <v>91</v>
      </c>
      <c r="C42" s="72" t="s">
        <v>93</v>
      </c>
      <c r="D42" s="171" t="s">
        <v>92</v>
      </c>
      <c r="E42" s="99" t="s">
        <v>163</v>
      </c>
      <c r="F42" s="76" t="s">
        <v>247</v>
      </c>
      <c r="G42" s="17">
        <f t="shared" si="0"/>
        <v>40000</v>
      </c>
      <c r="H42" s="120">
        <v>40000</v>
      </c>
      <c r="I42" s="119"/>
      <c r="J42" s="144"/>
    </row>
    <row r="43" spans="1:10" s="3" customFormat="1" ht="76.5" customHeight="1">
      <c r="A43" s="71" t="s">
        <v>90</v>
      </c>
      <c r="B43" s="72" t="s">
        <v>91</v>
      </c>
      <c r="C43" s="72" t="s">
        <v>93</v>
      </c>
      <c r="D43" s="171" t="s">
        <v>92</v>
      </c>
      <c r="E43" s="99" t="s">
        <v>194</v>
      </c>
      <c r="F43" s="76" t="s">
        <v>282</v>
      </c>
      <c r="G43" s="17">
        <f t="shared" si="0"/>
        <v>100000</v>
      </c>
      <c r="H43" s="120">
        <v>100000</v>
      </c>
      <c r="I43" s="119"/>
      <c r="J43" s="144"/>
    </row>
    <row r="44" spans="1:10" s="3" customFormat="1" ht="112.5" customHeight="1">
      <c r="A44" s="71" t="s">
        <v>90</v>
      </c>
      <c r="B44" s="72" t="s">
        <v>91</v>
      </c>
      <c r="C44" s="72" t="s">
        <v>93</v>
      </c>
      <c r="D44" s="171" t="s">
        <v>92</v>
      </c>
      <c r="E44" s="131" t="s">
        <v>248</v>
      </c>
      <c r="F44" s="76" t="s">
        <v>249</v>
      </c>
      <c r="G44" s="17">
        <f t="shared" si="0"/>
        <v>200000</v>
      </c>
      <c r="H44" s="120">
        <v>200000</v>
      </c>
      <c r="I44" s="119"/>
      <c r="J44" s="144"/>
    </row>
    <row r="45" spans="1:10" s="3" customFormat="1" ht="64.5" customHeight="1">
      <c r="A45" s="132" t="s">
        <v>65</v>
      </c>
      <c r="B45" s="133" t="s">
        <v>66</v>
      </c>
      <c r="C45" s="133" t="s">
        <v>68</v>
      </c>
      <c r="D45" s="134" t="s">
        <v>67</v>
      </c>
      <c r="E45" s="135" t="s">
        <v>283</v>
      </c>
      <c r="F45" s="136" t="s">
        <v>226</v>
      </c>
      <c r="G45" s="17">
        <f t="shared" si="0"/>
        <v>0</v>
      </c>
      <c r="H45" s="163"/>
      <c r="I45" s="119"/>
      <c r="J45" s="144"/>
    </row>
    <row r="46" spans="1:10" s="3" customFormat="1" ht="80.25" customHeight="1">
      <c r="A46" s="138" t="s">
        <v>65</v>
      </c>
      <c r="B46" s="139" t="s">
        <v>66</v>
      </c>
      <c r="C46" s="139" t="s">
        <v>68</v>
      </c>
      <c r="D46" s="171" t="s">
        <v>67</v>
      </c>
      <c r="E46" s="99" t="s">
        <v>250</v>
      </c>
      <c r="F46" s="73" t="s">
        <v>251</v>
      </c>
      <c r="G46" s="17">
        <f t="shared" si="0"/>
        <v>40000</v>
      </c>
      <c r="H46" s="120">
        <v>40000</v>
      </c>
      <c r="I46" s="119"/>
      <c r="J46" s="144"/>
    </row>
    <row r="47" spans="1:10" s="3" customFormat="1" ht="111.75" customHeight="1">
      <c r="A47" s="132" t="s">
        <v>174</v>
      </c>
      <c r="B47" s="133" t="s">
        <v>175</v>
      </c>
      <c r="C47" s="133" t="s">
        <v>74</v>
      </c>
      <c r="D47" s="134" t="s">
        <v>176</v>
      </c>
      <c r="E47" s="143" t="s">
        <v>252</v>
      </c>
      <c r="F47" s="136" t="s">
        <v>226</v>
      </c>
      <c r="G47" s="17">
        <f t="shared" si="0"/>
        <v>0</v>
      </c>
      <c r="H47" s="163"/>
      <c r="I47" s="119"/>
      <c r="J47" s="144"/>
    </row>
    <row r="48" spans="1:10" s="3" customFormat="1" ht="99" customHeight="1">
      <c r="A48" s="71" t="s">
        <v>174</v>
      </c>
      <c r="B48" s="72" t="s">
        <v>175</v>
      </c>
      <c r="C48" s="72" t="s">
        <v>74</v>
      </c>
      <c r="D48" s="171" t="s">
        <v>176</v>
      </c>
      <c r="E48" s="76" t="s">
        <v>188</v>
      </c>
      <c r="F48" s="76" t="s">
        <v>253</v>
      </c>
      <c r="G48" s="17">
        <f t="shared" si="0"/>
        <v>250000</v>
      </c>
      <c r="H48" s="120">
        <v>250000</v>
      </c>
      <c r="I48" s="119"/>
      <c r="J48" s="144"/>
    </row>
    <row r="49" spans="1:10" s="3" customFormat="1" ht="103.5" customHeight="1">
      <c r="A49" s="132" t="s">
        <v>72</v>
      </c>
      <c r="B49" s="133" t="s">
        <v>73</v>
      </c>
      <c r="C49" s="133" t="s">
        <v>74</v>
      </c>
      <c r="D49" s="134" t="s">
        <v>75</v>
      </c>
      <c r="E49" s="143" t="s">
        <v>254</v>
      </c>
      <c r="F49" s="136" t="s">
        <v>226</v>
      </c>
      <c r="G49" s="17">
        <f t="shared" si="0"/>
        <v>0</v>
      </c>
      <c r="H49" s="163"/>
      <c r="I49" s="119"/>
      <c r="J49" s="144"/>
    </row>
    <row r="50" spans="1:10" s="3" customFormat="1" ht="75.75" customHeight="1">
      <c r="A50" s="71" t="s">
        <v>72</v>
      </c>
      <c r="B50" s="72" t="s">
        <v>73</v>
      </c>
      <c r="C50" s="72" t="s">
        <v>74</v>
      </c>
      <c r="D50" s="171" t="s">
        <v>75</v>
      </c>
      <c r="E50" s="76" t="s">
        <v>185</v>
      </c>
      <c r="F50" s="76" t="s">
        <v>134</v>
      </c>
      <c r="G50" s="17">
        <f t="shared" si="0"/>
        <v>20000</v>
      </c>
      <c r="H50" s="120">
        <v>20000</v>
      </c>
      <c r="I50" s="119"/>
      <c r="J50" s="144"/>
    </row>
    <row r="51" spans="1:10" s="3" customFormat="1" ht="58.5" customHeight="1">
      <c r="A51" s="132" t="s">
        <v>72</v>
      </c>
      <c r="B51" s="133" t="s">
        <v>73</v>
      </c>
      <c r="C51" s="133" t="s">
        <v>74</v>
      </c>
      <c r="D51" s="134" t="s">
        <v>75</v>
      </c>
      <c r="E51" s="137" t="s">
        <v>255</v>
      </c>
      <c r="F51" s="136" t="s">
        <v>226</v>
      </c>
      <c r="G51" s="17">
        <f t="shared" si="0"/>
        <v>0</v>
      </c>
      <c r="H51" s="163"/>
      <c r="I51" s="119"/>
      <c r="J51" s="144"/>
    </row>
    <row r="52" spans="1:10" s="3" customFormat="1" ht="100.5" customHeight="1">
      <c r="A52" s="71" t="s">
        <v>103</v>
      </c>
      <c r="B52" s="72" t="s">
        <v>104</v>
      </c>
      <c r="C52" s="72" t="s">
        <v>74</v>
      </c>
      <c r="D52" s="171" t="s">
        <v>105</v>
      </c>
      <c r="E52" s="76" t="s">
        <v>133</v>
      </c>
      <c r="F52" s="76" t="s">
        <v>189</v>
      </c>
      <c r="G52" s="17">
        <f t="shared" si="0"/>
        <v>1000000</v>
      </c>
      <c r="H52" s="120">
        <v>1000000</v>
      </c>
      <c r="I52" s="119"/>
      <c r="J52" s="144"/>
    </row>
    <row r="53" spans="1:10" s="31" customFormat="1" ht="84.75" customHeight="1">
      <c r="A53" s="132" t="s">
        <v>103</v>
      </c>
      <c r="B53" s="133" t="s">
        <v>104</v>
      </c>
      <c r="C53" s="133" t="s">
        <v>74</v>
      </c>
      <c r="D53" s="134" t="s">
        <v>105</v>
      </c>
      <c r="E53" s="143" t="s">
        <v>256</v>
      </c>
      <c r="F53" s="136" t="s">
        <v>226</v>
      </c>
      <c r="G53" s="17">
        <f t="shared" si="0"/>
        <v>0</v>
      </c>
      <c r="H53" s="163"/>
      <c r="I53" s="119"/>
      <c r="J53" s="144"/>
    </row>
    <row r="54" spans="1:10" s="31" customFormat="1" ht="27.75" customHeight="1">
      <c r="A54" s="77" t="s">
        <v>40</v>
      </c>
      <c r="B54" s="78"/>
      <c r="C54" s="78"/>
      <c r="D54" s="126" t="s">
        <v>145</v>
      </c>
      <c r="E54" s="109"/>
      <c r="F54" s="110"/>
      <c r="G54" s="17"/>
      <c r="H54" s="66"/>
      <c r="I54" s="119"/>
      <c r="J54" s="56"/>
    </row>
    <row r="55" spans="1:10" s="31" customFormat="1" ht="27" customHeight="1">
      <c r="A55" s="80" t="s">
        <v>41</v>
      </c>
      <c r="B55" s="81"/>
      <c r="C55" s="81"/>
      <c r="D55" s="82" t="s">
        <v>145</v>
      </c>
      <c r="E55" s="111"/>
      <c r="F55" s="112"/>
      <c r="G55" s="29">
        <f>H55+I55</f>
        <v>1000000</v>
      </c>
      <c r="H55" s="101">
        <f>H56</f>
        <v>1000000</v>
      </c>
      <c r="I55" s="101">
        <f>I56</f>
        <v>0</v>
      </c>
      <c r="J55" s="101">
        <f>J56</f>
        <v>0</v>
      </c>
    </row>
    <row r="56" spans="1:10" s="31" customFormat="1" ht="73.5" customHeight="1">
      <c r="A56" s="68" t="s">
        <v>76</v>
      </c>
      <c r="B56" s="69" t="s">
        <v>77</v>
      </c>
      <c r="C56" s="69" t="s">
        <v>28</v>
      </c>
      <c r="D56" s="70" t="s">
        <v>78</v>
      </c>
      <c r="E56" s="125" t="s">
        <v>29</v>
      </c>
      <c r="F56" s="73" t="s">
        <v>135</v>
      </c>
      <c r="G56" s="17">
        <f>H56+I56</f>
        <v>1000000</v>
      </c>
      <c r="H56" s="102">
        <v>1000000</v>
      </c>
      <c r="I56" s="121"/>
      <c r="J56" s="56"/>
    </row>
    <row r="57" spans="1:10" s="7" customFormat="1" ht="34.5" customHeight="1">
      <c r="A57" s="41" t="s">
        <v>46</v>
      </c>
      <c r="B57" s="16"/>
      <c r="C57" s="69"/>
      <c r="D57" s="26" t="s">
        <v>32</v>
      </c>
      <c r="E57" s="113"/>
      <c r="F57" s="114"/>
      <c r="G57" s="17"/>
      <c r="H57" s="100"/>
      <c r="I57" s="121"/>
      <c r="J57" s="57"/>
    </row>
    <row r="58" spans="1:10" s="7" customFormat="1" ht="35.25" customHeight="1">
      <c r="A58" s="80" t="s">
        <v>47</v>
      </c>
      <c r="B58" s="81"/>
      <c r="C58" s="84"/>
      <c r="D58" s="82" t="s">
        <v>32</v>
      </c>
      <c r="E58" s="85"/>
      <c r="F58" s="83"/>
      <c r="G58" s="29">
        <f>+H58+I58</f>
        <v>5700000</v>
      </c>
      <c r="H58" s="101">
        <f>+H59+H60+H61+H62+H63+H64+H81+H82+H83+H84</f>
        <v>5700000</v>
      </c>
      <c r="I58" s="101">
        <f>+I59+I60+I61+I62+I63+I64+I81+I82+I83+I84</f>
        <v>0</v>
      </c>
      <c r="J58" s="101">
        <f>+J59+J60+J61+J62+J63+J64+J81+J82+J83+J84</f>
        <v>0</v>
      </c>
    </row>
    <row r="59" spans="1:10" s="7" customFormat="1" ht="73.5" customHeight="1">
      <c r="A59" s="132" t="s">
        <v>49</v>
      </c>
      <c r="B59" s="156">
        <v>3033</v>
      </c>
      <c r="C59" s="156">
        <v>1070</v>
      </c>
      <c r="D59" s="134" t="s">
        <v>8</v>
      </c>
      <c r="E59" s="143" t="s">
        <v>257</v>
      </c>
      <c r="F59" s="136" t="s">
        <v>226</v>
      </c>
      <c r="G59" s="17">
        <f aca="true" t="shared" si="1" ref="G59:G84">+H59+I59</f>
        <v>0</v>
      </c>
      <c r="H59" s="164"/>
      <c r="I59" s="121"/>
      <c r="J59" s="57"/>
    </row>
    <row r="60" spans="1:10" s="7" customFormat="1" ht="73.5" customHeight="1">
      <c r="A60" s="132" t="s">
        <v>258</v>
      </c>
      <c r="B60" s="156">
        <v>3035</v>
      </c>
      <c r="C60" s="156">
        <v>1070</v>
      </c>
      <c r="D60" s="134" t="s">
        <v>259</v>
      </c>
      <c r="E60" s="157" t="s">
        <v>284</v>
      </c>
      <c r="F60" s="136" t="s">
        <v>226</v>
      </c>
      <c r="G60" s="17">
        <f t="shared" si="1"/>
        <v>0</v>
      </c>
      <c r="H60" s="164"/>
      <c r="I60" s="121"/>
      <c r="J60" s="57"/>
    </row>
    <row r="61" spans="1:10" s="7" customFormat="1" ht="109.5" customHeight="1">
      <c r="A61" s="71" t="s">
        <v>95</v>
      </c>
      <c r="B61" s="72" t="s">
        <v>96</v>
      </c>
      <c r="C61" s="72" t="s">
        <v>98</v>
      </c>
      <c r="D61" s="67" t="s">
        <v>97</v>
      </c>
      <c r="E61" s="145" t="s">
        <v>48</v>
      </c>
      <c r="F61" s="73" t="s">
        <v>168</v>
      </c>
      <c r="G61" s="17">
        <f t="shared" si="1"/>
        <v>250000</v>
      </c>
      <c r="H61" s="102">
        <v>250000</v>
      </c>
      <c r="I61" s="121"/>
      <c r="J61" s="57"/>
    </row>
    <row r="62" spans="1:10" s="7" customFormat="1" ht="108" customHeight="1">
      <c r="A62" s="71" t="s">
        <v>95</v>
      </c>
      <c r="B62" s="72" t="s">
        <v>96</v>
      </c>
      <c r="C62" s="72" t="s">
        <v>98</v>
      </c>
      <c r="D62" s="67" t="s">
        <v>97</v>
      </c>
      <c r="E62" s="146" t="s">
        <v>179</v>
      </c>
      <c r="F62" s="76" t="s">
        <v>260</v>
      </c>
      <c r="G62" s="17">
        <f t="shared" si="1"/>
        <v>300000</v>
      </c>
      <c r="H62" s="102">
        <v>300000</v>
      </c>
      <c r="I62" s="121"/>
      <c r="J62" s="57"/>
    </row>
    <row r="63" spans="1:10" s="7" customFormat="1" ht="149.25" customHeight="1">
      <c r="A63" s="147" t="s">
        <v>124</v>
      </c>
      <c r="B63" s="148" t="s">
        <v>127</v>
      </c>
      <c r="C63" s="148" t="s">
        <v>126</v>
      </c>
      <c r="D63" s="135" t="s">
        <v>125</v>
      </c>
      <c r="E63" s="143" t="s">
        <v>261</v>
      </c>
      <c r="F63" s="136" t="s">
        <v>226</v>
      </c>
      <c r="G63" s="17">
        <f t="shared" si="1"/>
        <v>0</v>
      </c>
      <c r="H63" s="100"/>
      <c r="I63" s="122"/>
      <c r="J63" s="57"/>
    </row>
    <row r="64" spans="1:10" ht="72.75" customHeight="1">
      <c r="A64" s="149" t="s">
        <v>82</v>
      </c>
      <c r="B64" s="150" t="s">
        <v>83</v>
      </c>
      <c r="C64" s="150" t="s">
        <v>7</v>
      </c>
      <c r="D64" s="99" t="s">
        <v>81</v>
      </c>
      <c r="E64" s="99" t="s">
        <v>164</v>
      </c>
      <c r="F64" s="76" t="s">
        <v>190</v>
      </c>
      <c r="G64" s="17">
        <f t="shared" si="1"/>
        <v>4800000</v>
      </c>
      <c r="H64" s="102">
        <v>4800000</v>
      </c>
      <c r="I64" s="122"/>
      <c r="J64" s="57"/>
    </row>
    <row r="65" spans="1:10" ht="33.75" customHeight="1" hidden="1">
      <c r="A65" s="149"/>
      <c r="B65" s="150"/>
      <c r="C65" s="150"/>
      <c r="D65" s="99"/>
      <c r="E65" s="166" t="s">
        <v>113</v>
      </c>
      <c r="F65" s="167"/>
      <c r="G65" s="17">
        <f t="shared" si="1"/>
        <v>0</v>
      </c>
      <c r="H65" s="100"/>
      <c r="I65" s="122"/>
      <c r="J65" s="57"/>
    </row>
    <row r="66" spans="1:10" ht="35.25" customHeight="1" hidden="1">
      <c r="A66" s="149"/>
      <c r="B66" s="150"/>
      <c r="C66" s="150"/>
      <c r="D66" s="99"/>
      <c r="E66" s="166" t="s">
        <v>138</v>
      </c>
      <c r="F66" s="167"/>
      <c r="G66" s="17">
        <f t="shared" si="1"/>
        <v>0</v>
      </c>
      <c r="H66" s="100"/>
      <c r="I66" s="122"/>
      <c r="J66" s="57"/>
    </row>
    <row r="67" spans="1:10" ht="77.25" customHeight="1" hidden="1">
      <c r="A67" s="149"/>
      <c r="B67" s="150"/>
      <c r="C67" s="150"/>
      <c r="D67" s="99"/>
      <c r="E67" s="166" t="s">
        <v>114</v>
      </c>
      <c r="F67" s="167"/>
      <c r="G67" s="17">
        <f t="shared" si="1"/>
        <v>0</v>
      </c>
      <c r="H67" s="100"/>
      <c r="I67" s="122"/>
      <c r="J67" s="57"/>
    </row>
    <row r="68" spans="1:10" ht="56.25" hidden="1">
      <c r="A68" s="149"/>
      <c r="B68" s="150"/>
      <c r="C68" s="150"/>
      <c r="D68" s="99"/>
      <c r="E68" s="166" t="s">
        <v>116</v>
      </c>
      <c r="F68" s="167"/>
      <c r="G68" s="17">
        <f t="shared" si="1"/>
        <v>0</v>
      </c>
      <c r="H68" s="100"/>
      <c r="I68" s="122"/>
      <c r="J68" s="57"/>
    </row>
    <row r="69" spans="1:10" ht="184.5" customHeight="1" hidden="1">
      <c r="A69" s="149"/>
      <c r="B69" s="150"/>
      <c r="C69" s="150"/>
      <c r="D69" s="99"/>
      <c r="E69" s="166" t="s">
        <v>149</v>
      </c>
      <c r="F69" s="167"/>
      <c r="G69" s="17">
        <f t="shared" si="1"/>
        <v>0</v>
      </c>
      <c r="H69" s="100"/>
      <c r="I69" s="122"/>
      <c r="J69" s="57"/>
    </row>
    <row r="70" spans="1:10" ht="166.5" customHeight="1" hidden="1">
      <c r="A70" s="149"/>
      <c r="B70" s="150"/>
      <c r="C70" s="150"/>
      <c r="D70" s="99"/>
      <c r="E70" s="166" t="s">
        <v>150</v>
      </c>
      <c r="F70" s="167"/>
      <c r="G70" s="17">
        <f t="shared" si="1"/>
        <v>0</v>
      </c>
      <c r="H70" s="100"/>
      <c r="I70" s="122"/>
      <c r="J70" s="57"/>
    </row>
    <row r="71" spans="1:10" ht="168.75" hidden="1">
      <c r="A71" s="149"/>
      <c r="B71" s="150"/>
      <c r="C71" s="150"/>
      <c r="D71" s="99"/>
      <c r="E71" s="166" t="s">
        <v>151</v>
      </c>
      <c r="F71" s="167"/>
      <c r="G71" s="17">
        <f t="shared" si="1"/>
        <v>0</v>
      </c>
      <c r="H71" s="100"/>
      <c r="I71" s="122"/>
      <c r="J71" s="57"/>
    </row>
    <row r="72" spans="1:10" ht="70.5" customHeight="1" hidden="1">
      <c r="A72" s="149"/>
      <c r="B72" s="150"/>
      <c r="C72" s="150"/>
      <c r="D72" s="99"/>
      <c r="E72" s="166" t="s">
        <v>139</v>
      </c>
      <c r="F72" s="167"/>
      <c r="G72" s="17">
        <f t="shared" si="1"/>
        <v>0</v>
      </c>
      <c r="H72" s="100"/>
      <c r="I72" s="122"/>
      <c r="J72" s="57"/>
    </row>
    <row r="73" spans="1:10" ht="130.5" customHeight="1" hidden="1">
      <c r="A73" s="149"/>
      <c r="B73" s="150"/>
      <c r="C73" s="150"/>
      <c r="D73" s="99"/>
      <c r="E73" s="166" t="s">
        <v>140</v>
      </c>
      <c r="F73" s="167"/>
      <c r="G73" s="17">
        <f t="shared" si="1"/>
        <v>0</v>
      </c>
      <c r="H73" s="100"/>
      <c r="I73" s="122"/>
      <c r="J73" s="57"/>
    </row>
    <row r="74" spans="1:10" ht="131.25" hidden="1">
      <c r="A74" s="149"/>
      <c r="B74" s="150"/>
      <c r="C74" s="150"/>
      <c r="D74" s="99"/>
      <c r="E74" s="166" t="s">
        <v>115</v>
      </c>
      <c r="F74" s="167"/>
      <c r="G74" s="17">
        <f t="shared" si="1"/>
        <v>0</v>
      </c>
      <c r="H74" s="100"/>
      <c r="I74" s="122"/>
      <c r="J74" s="57"/>
    </row>
    <row r="75" spans="1:10" ht="93.75" hidden="1">
      <c r="A75" s="149"/>
      <c r="B75" s="150"/>
      <c r="C75" s="150"/>
      <c r="D75" s="99"/>
      <c r="E75" s="166" t="s">
        <v>108</v>
      </c>
      <c r="F75" s="167"/>
      <c r="G75" s="17">
        <f t="shared" si="1"/>
        <v>0</v>
      </c>
      <c r="H75" s="100"/>
      <c r="I75" s="122"/>
      <c r="J75" s="57"/>
    </row>
    <row r="76" spans="1:10" ht="221.25" customHeight="1" hidden="1">
      <c r="A76" s="149"/>
      <c r="B76" s="150"/>
      <c r="C76" s="150"/>
      <c r="D76" s="99"/>
      <c r="E76" s="166" t="s">
        <v>152</v>
      </c>
      <c r="F76" s="167"/>
      <c r="G76" s="17">
        <f t="shared" si="1"/>
        <v>0</v>
      </c>
      <c r="H76" s="100"/>
      <c r="I76" s="122"/>
      <c r="J76" s="57"/>
    </row>
    <row r="77" spans="1:10" ht="72.75" customHeight="1" hidden="1">
      <c r="A77" s="149"/>
      <c r="B77" s="150"/>
      <c r="C77" s="150"/>
      <c r="D77" s="99"/>
      <c r="E77" s="166" t="s">
        <v>141</v>
      </c>
      <c r="F77" s="167"/>
      <c r="G77" s="17">
        <f t="shared" si="1"/>
        <v>0</v>
      </c>
      <c r="H77" s="100"/>
      <c r="I77" s="122"/>
      <c r="J77" s="57"/>
    </row>
    <row r="78" spans="1:10" ht="72" customHeight="1" hidden="1">
      <c r="A78" s="149"/>
      <c r="B78" s="150"/>
      <c r="C78" s="150"/>
      <c r="D78" s="99"/>
      <c r="E78" s="166" t="s">
        <v>142</v>
      </c>
      <c r="F78" s="167"/>
      <c r="G78" s="17">
        <f t="shared" si="1"/>
        <v>0</v>
      </c>
      <c r="H78" s="100"/>
      <c r="I78" s="122"/>
      <c r="J78" s="57"/>
    </row>
    <row r="79" spans="1:10" ht="55.5" customHeight="1" hidden="1">
      <c r="A79" s="149"/>
      <c r="B79" s="150"/>
      <c r="C79" s="150"/>
      <c r="D79" s="99"/>
      <c r="E79" s="166" t="s">
        <v>143</v>
      </c>
      <c r="F79" s="167"/>
      <c r="G79" s="17">
        <f t="shared" si="1"/>
        <v>0</v>
      </c>
      <c r="H79" s="100"/>
      <c r="I79" s="122"/>
      <c r="J79" s="57"/>
    </row>
    <row r="80" spans="1:10" ht="37.5" hidden="1">
      <c r="A80" s="149"/>
      <c r="B80" s="150"/>
      <c r="C80" s="150"/>
      <c r="D80" s="99"/>
      <c r="E80" s="166" t="s">
        <v>144</v>
      </c>
      <c r="F80" s="167"/>
      <c r="G80" s="17">
        <f t="shared" si="1"/>
        <v>0</v>
      </c>
      <c r="H80" s="100"/>
      <c r="I80" s="122"/>
      <c r="J80" s="57"/>
    </row>
    <row r="81" spans="1:10" ht="77.25" customHeight="1">
      <c r="A81" s="149" t="s">
        <v>82</v>
      </c>
      <c r="B81" s="150" t="s">
        <v>83</v>
      </c>
      <c r="C81" s="150" t="s">
        <v>7</v>
      </c>
      <c r="D81" s="99" t="s">
        <v>81</v>
      </c>
      <c r="E81" s="99" t="s">
        <v>186</v>
      </c>
      <c r="F81" s="76" t="s">
        <v>148</v>
      </c>
      <c r="G81" s="17">
        <f t="shared" si="1"/>
        <v>150000</v>
      </c>
      <c r="H81" s="102">
        <v>150000</v>
      </c>
      <c r="I81" s="122"/>
      <c r="J81" s="57"/>
    </row>
    <row r="82" spans="1:10" ht="109.5" customHeight="1">
      <c r="A82" s="152" t="s">
        <v>82</v>
      </c>
      <c r="B82" s="153" t="s">
        <v>83</v>
      </c>
      <c r="C82" s="153" t="s">
        <v>7</v>
      </c>
      <c r="D82" s="154" t="s">
        <v>81</v>
      </c>
      <c r="E82" s="154" t="s">
        <v>199</v>
      </c>
      <c r="F82" s="155" t="s">
        <v>166</v>
      </c>
      <c r="G82" s="17">
        <f t="shared" si="1"/>
        <v>0</v>
      </c>
      <c r="H82" s="100"/>
      <c r="I82" s="122"/>
      <c r="J82" s="57"/>
    </row>
    <row r="83" spans="1:10" ht="73.5" customHeight="1">
      <c r="A83" s="149" t="s">
        <v>82</v>
      </c>
      <c r="B83" s="150" t="s">
        <v>83</v>
      </c>
      <c r="C83" s="150" t="s">
        <v>7</v>
      </c>
      <c r="D83" s="99" t="s">
        <v>81</v>
      </c>
      <c r="E83" s="99" t="s">
        <v>161</v>
      </c>
      <c r="F83" s="76" t="s">
        <v>191</v>
      </c>
      <c r="G83" s="17">
        <f t="shared" si="1"/>
        <v>100000</v>
      </c>
      <c r="H83" s="102">
        <v>100000</v>
      </c>
      <c r="I83" s="122"/>
      <c r="J83" s="57"/>
    </row>
    <row r="84" spans="1:10" ht="57" customHeight="1">
      <c r="A84" s="149" t="s">
        <v>82</v>
      </c>
      <c r="B84" s="150" t="s">
        <v>83</v>
      </c>
      <c r="C84" s="150" t="s">
        <v>7</v>
      </c>
      <c r="D84" s="99" t="s">
        <v>81</v>
      </c>
      <c r="E84" s="67" t="s">
        <v>183</v>
      </c>
      <c r="F84" s="76" t="s">
        <v>200</v>
      </c>
      <c r="G84" s="17">
        <f t="shared" si="1"/>
        <v>100000</v>
      </c>
      <c r="H84" s="102">
        <v>100000</v>
      </c>
      <c r="I84" s="122"/>
      <c r="J84" s="57"/>
    </row>
    <row r="85" spans="1:10" s="4" customFormat="1" ht="22.5" customHeight="1">
      <c r="A85" s="77" t="s">
        <v>4</v>
      </c>
      <c r="B85" s="78"/>
      <c r="C85" s="78"/>
      <c r="D85" s="126" t="s">
        <v>158</v>
      </c>
      <c r="E85" s="86"/>
      <c r="F85" s="79"/>
      <c r="G85" s="17"/>
      <c r="H85" s="102"/>
      <c r="I85" s="123"/>
      <c r="J85" s="58"/>
    </row>
    <row r="86" spans="1:10" s="4" customFormat="1" ht="23.25" customHeight="1">
      <c r="A86" s="87" t="s">
        <v>18</v>
      </c>
      <c r="B86" s="88"/>
      <c r="C86" s="88"/>
      <c r="D86" s="89" t="s">
        <v>158</v>
      </c>
      <c r="E86" s="90"/>
      <c r="F86" s="91"/>
      <c r="G86" s="29">
        <f>H86+I86</f>
        <v>850000</v>
      </c>
      <c r="H86" s="29">
        <f>+H87+H88+H89</f>
        <v>850000</v>
      </c>
      <c r="I86" s="29">
        <f>+I87+I88+I89</f>
        <v>0</v>
      </c>
      <c r="J86" s="29">
        <f>+J87+J88+J89</f>
        <v>0</v>
      </c>
    </row>
    <row r="87" spans="1:10" s="4" customFormat="1" ht="60" customHeight="1">
      <c r="A87" s="71" t="s">
        <v>85</v>
      </c>
      <c r="B87" s="72" t="s">
        <v>86</v>
      </c>
      <c r="C87" s="72" t="s">
        <v>22</v>
      </c>
      <c r="D87" s="67" t="s">
        <v>84</v>
      </c>
      <c r="E87" s="131" t="s">
        <v>262</v>
      </c>
      <c r="F87" s="73" t="s">
        <v>265</v>
      </c>
      <c r="G87" s="17">
        <f>H87+I87</f>
        <v>300000</v>
      </c>
      <c r="H87" s="102">
        <v>300000</v>
      </c>
      <c r="I87" s="123"/>
      <c r="J87" s="58"/>
    </row>
    <row r="88" spans="1:10" s="4" customFormat="1" ht="60" customHeight="1">
      <c r="A88" s="71" t="s">
        <v>85</v>
      </c>
      <c r="B88" s="72" t="s">
        <v>86</v>
      </c>
      <c r="C88" s="72" t="s">
        <v>22</v>
      </c>
      <c r="D88" s="67" t="s">
        <v>84</v>
      </c>
      <c r="E88" s="131" t="s">
        <v>263</v>
      </c>
      <c r="F88" s="73" t="s">
        <v>266</v>
      </c>
      <c r="G88" s="17">
        <f>H88+I88</f>
        <v>300000</v>
      </c>
      <c r="H88" s="102">
        <v>300000</v>
      </c>
      <c r="I88" s="123"/>
      <c r="J88" s="58"/>
    </row>
    <row r="89" spans="1:10" s="4" customFormat="1" ht="61.5" customHeight="1">
      <c r="A89" s="71" t="s">
        <v>85</v>
      </c>
      <c r="B89" s="72" t="s">
        <v>86</v>
      </c>
      <c r="C89" s="72" t="s">
        <v>22</v>
      </c>
      <c r="D89" s="67" t="s">
        <v>84</v>
      </c>
      <c r="E89" s="131" t="s">
        <v>264</v>
      </c>
      <c r="F89" s="73" t="s">
        <v>267</v>
      </c>
      <c r="G89" s="17">
        <f>H89+I89</f>
        <v>250000</v>
      </c>
      <c r="H89" s="102">
        <v>250000</v>
      </c>
      <c r="I89" s="123"/>
      <c r="J89" s="58"/>
    </row>
    <row r="90" spans="1:10" s="4" customFormat="1" ht="23.25" customHeight="1">
      <c r="A90" s="77" t="s">
        <v>5</v>
      </c>
      <c r="B90" s="72"/>
      <c r="C90" s="72"/>
      <c r="D90" s="126" t="s">
        <v>154</v>
      </c>
      <c r="E90" s="86"/>
      <c r="F90" s="92"/>
      <c r="G90" s="18"/>
      <c r="H90" s="18"/>
      <c r="I90" s="123"/>
      <c r="J90" s="58"/>
    </row>
    <row r="91" spans="1:10" s="4" customFormat="1" ht="23.25" customHeight="1">
      <c r="A91" s="87" t="s">
        <v>19</v>
      </c>
      <c r="B91" s="88"/>
      <c r="C91" s="88"/>
      <c r="D91" s="89" t="s">
        <v>154</v>
      </c>
      <c r="E91" s="90"/>
      <c r="F91" s="91"/>
      <c r="G91" s="29">
        <f>+H91+I91</f>
        <v>1030000</v>
      </c>
      <c r="H91" s="29">
        <f>+H92+H93+H94+H95+H96+H97</f>
        <v>1030000</v>
      </c>
      <c r="I91" s="29">
        <f>+I92+I93+I94+I95+I96+I97</f>
        <v>0</v>
      </c>
      <c r="J91" s="29">
        <f>+J92+J93+J94+J95+J96+J97</f>
        <v>0</v>
      </c>
    </row>
    <row r="92" spans="1:10" s="4" customFormat="1" ht="91.5" customHeight="1">
      <c r="A92" s="71" t="s">
        <v>42</v>
      </c>
      <c r="B92" s="72" t="s">
        <v>43</v>
      </c>
      <c r="C92" s="72" t="s">
        <v>10</v>
      </c>
      <c r="D92" s="67" t="s">
        <v>54</v>
      </c>
      <c r="E92" s="67" t="s">
        <v>155</v>
      </c>
      <c r="F92" s="73" t="s">
        <v>165</v>
      </c>
      <c r="G92" s="17">
        <f aca="true" t="shared" si="2" ref="G92:G97">+H92+I92</f>
        <v>80000</v>
      </c>
      <c r="H92" s="102">
        <v>80000</v>
      </c>
      <c r="I92" s="121"/>
      <c r="J92" s="59"/>
    </row>
    <row r="93" spans="1:10" s="4" customFormat="1" ht="89.25" customHeight="1">
      <c r="A93" s="71" t="s">
        <v>42</v>
      </c>
      <c r="B93" s="72" t="s">
        <v>43</v>
      </c>
      <c r="C93" s="72" t="s">
        <v>10</v>
      </c>
      <c r="D93" s="67" t="s">
        <v>54</v>
      </c>
      <c r="E93" s="131" t="s">
        <v>268</v>
      </c>
      <c r="F93" s="73" t="s">
        <v>269</v>
      </c>
      <c r="G93" s="17">
        <f t="shared" si="2"/>
        <v>100000</v>
      </c>
      <c r="H93" s="102">
        <v>100000</v>
      </c>
      <c r="I93" s="121"/>
      <c r="J93" s="59"/>
    </row>
    <row r="94" spans="1:10" s="4" customFormat="1" ht="147.75" customHeight="1">
      <c r="A94" s="158" t="s">
        <v>44</v>
      </c>
      <c r="B94" s="159" t="s">
        <v>14</v>
      </c>
      <c r="C94" s="159" t="s">
        <v>10</v>
      </c>
      <c r="D94" s="160" t="s">
        <v>33</v>
      </c>
      <c r="E94" s="160" t="s">
        <v>156</v>
      </c>
      <c r="F94" s="161" t="s">
        <v>136</v>
      </c>
      <c r="G94" s="17">
        <f t="shared" si="2"/>
        <v>0</v>
      </c>
      <c r="H94" s="100"/>
      <c r="I94" s="123"/>
      <c r="J94" s="58"/>
    </row>
    <row r="95" spans="1:10" s="4" customFormat="1" ht="77.25" customHeight="1">
      <c r="A95" s="93">
        <v>1115012</v>
      </c>
      <c r="B95" s="72" t="s">
        <v>20</v>
      </c>
      <c r="C95" s="72" t="s">
        <v>21</v>
      </c>
      <c r="D95" s="67" t="s">
        <v>79</v>
      </c>
      <c r="E95" s="67" t="s">
        <v>157</v>
      </c>
      <c r="F95" s="73" t="s">
        <v>192</v>
      </c>
      <c r="G95" s="17">
        <f t="shared" si="2"/>
        <v>50000</v>
      </c>
      <c r="H95" s="102">
        <v>50000</v>
      </c>
      <c r="I95" s="123"/>
      <c r="J95" s="58"/>
    </row>
    <row r="96" spans="1:10" s="4" customFormat="1" ht="75" customHeight="1">
      <c r="A96" s="71" t="s">
        <v>45</v>
      </c>
      <c r="B96" s="72" t="s">
        <v>30</v>
      </c>
      <c r="C96" s="72" t="s">
        <v>21</v>
      </c>
      <c r="D96" s="67" t="s">
        <v>80</v>
      </c>
      <c r="E96" s="131" t="s">
        <v>270</v>
      </c>
      <c r="F96" s="73" t="s">
        <v>271</v>
      </c>
      <c r="G96" s="17">
        <f t="shared" si="2"/>
        <v>500000</v>
      </c>
      <c r="H96" s="102">
        <v>500000</v>
      </c>
      <c r="I96" s="123"/>
      <c r="J96" s="58"/>
    </row>
    <row r="97" spans="1:10" s="4" customFormat="1" ht="76.5" customHeight="1">
      <c r="A97" s="71" t="s">
        <v>45</v>
      </c>
      <c r="B97" s="72" t="s">
        <v>30</v>
      </c>
      <c r="C97" s="72" t="s">
        <v>21</v>
      </c>
      <c r="D97" s="67" t="s">
        <v>80</v>
      </c>
      <c r="E97" s="99" t="s">
        <v>180</v>
      </c>
      <c r="F97" s="76" t="s">
        <v>272</v>
      </c>
      <c r="G97" s="17">
        <f t="shared" si="2"/>
        <v>300000</v>
      </c>
      <c r="H97" s="102">
        <v>300000</v>
      </c>
      <c r="I97" s="123"/>
      <c r="J97" s="58"/>
    </row>
    <row r="98" spans="1:10" ht="37.5" customHeight="1">
      <c r="A98" s="77" t="s">
        <v>99</v>
      </c>
      <c r="B98" s="78"/>
      <c r="C98" s="78"/>
      <c r="D98" s="126" t="s">
        <v>107</v>
      </c>
      <c r="E98" s="94"/>
      <c r="F98" s="95"/>
      <c r="G98" s="17"/>
      <c r="H98" s="17"/>
      <c r="I98" s="122"/>
      <c r="J98" s="57"/>
    </row>
    <row r="99" spans="1:10" ht="36" customHeight="1">
      <c r="A99" s="87" t="s">
        <v>100</v>
      </c>
      <c r="B99" s="88"/>
      <c r="C99" s="96"/>
      <c r="D99" s="89" t="s">
        <v>107</v>
      </c>
      <c r="E99" s="97"/>
      <c r="F99" s="98"/>
      <c r="G99" s="33">
        <f aca="true" t="shared" si="3" ref="G99:G104">H99+I99</f>
        <v>65325000</v>
      </c>
      <c r="H99" s="33">
        <f>+H100+H101+H102+H103+H104</f>
        <v>65325000</v>
      </c>
      <c r="I99" s="33">
        <f>+I100+I101+I102+I103+I104</f>
        <v>0</v>
      </c>
      <c r="J99" s="55">
        <f>+J100+J101+J102+J103+J104</f>
        <v>0</v>
      </c>
    </row>
    <row r="100" spans="1:10" s="4" customFormat="1" ht="72" customHeight="1">
      <c r="A100" s="71" t="s">
        <v>101</v>
      </c>
      <c r="B100" s="72" t="s">
        <v>50</v>
      </c>
      <c r="C100" s="72" t="s">
        <v>9</v>
      </c>
      <c r="D100" s="67" t="s">
        <v>87</v>
      </c>
      <c r="E100" s="143" t="s">
        <v>273</v>
      </c>
      <c r="F100" s="136" t="s">
        <v>226</v>
      </c>
      <c r="G100" s="162">
        <f t="shared" si="3"/>
        <v>65000000</v>
      </c>
      <c r="H100" s="162">
        <v>65000000</v>
      </c>
      <c r="I100" s="124"/>
      <c r="J100" s="58"/>
    </row>
    <row r="101" spans="1:10" s="4" customFormat="1" ht="234.75" customHeight="1">
      <c r="A101" s="158" t="s">
        <v>198</v>
      </c>
      <c r="B101" s="159" t="s">
        <v>196</v>
      </c>
      <c r="C101" s="159" t="s">
        <v>93</v>
      </c>
      <c r="D101" s="160" t="s">
        <v>197</v>
      </c>
      <c r="E101" s="165" t="s">
        <v>273</v>
      </c>
      <c r="F101" s="161" t="s">
        <v>137</v>
      </c>
      <c r="G101" s="36">
        <f t="shared" si="3"/>
        <v>0</v>
      </c>
      <c r="H101" s="104"/>
      <c r="I101" s="124"/>
      <c r="J101" s="58"/>
    </row>
    <row r="102" spans="1:10" s="4" customFormat="1" ht="96" customHeight="1">
      <c r="A102" s="71" t="s">
        <v>177</v>
      </c>
      <c r="B102" s="72" t="s">
        <v>51</v>
      </c>
      <c r="C102" s="72" t="s">
        <v>89</v>
      </c>
      <c r="D102" s="67" t="s">
        <v>88</v>
      </c>
      <c r="E102" s="131" t="s">
        <v>285</v>
      </c>
      <c r="F102" s="73" t="s">
        <v>276</v>
      </c>
      <c r="G102" s="36">
        <f t="shared" si="3"/>
        <v>25000</v>
      </c>
      <c r="H102" s="170">
        <v>25000</v>
      </c>
      <c r="I102" s="124"/>
      <c r="J102" s="58"/>
    </row>
    <row r="103" spans="1:10" s="4" customFormat="1" ht="72" customHeight="1">
      <c r="A103" s="71" t="s">
        <v>177</v>
      </c>
      <c r="B103" s="72" t="s">
        <v>51</v>
      </c>
      <c r="C103" s="72" t="s">
        <v>89</v>
      </c>
      <c r="D103" s="67" t="s">
        <v>88</v>
      </c>
      <c r="E103" s="131" t="s">
        <v>274</v>
      </c>
      <c r="F103" s="73" t="s">
        <v>277</v>
      </c>
      <c r="G103" s="36">
        <f t="shared" si="3"/>
        <v>300000</v>
      </c>
      <c r="H103" s="170">
        <v>300000</v>
      </c>
      <c r="I103" s="124"/>
      <c r="J103" s="58"/>
    </row>
    <row r="104" spans="1:10" s="4" customFormat="1" ht="74.25" customHeight="1">
      <c r="A104" s="71" t="s">
        <v>102</v>
      </c>
      <c r="B104" s="72" t="s">
        <v>94</v>
      </c>
      <c r="C104" s="72" t="s">
        <v>23</v>
      </c>
      <c r="D104" s="67" t="s">
        <v>27</v>
      </c>
      <c r="E104" s="131" t="s">
        <v>275</v>
      </c>
      <c r="F104" s="73" t="s">
        <v>278</v>
      </c>
      <c r="G104" s="36">
        <f t="shared" si="3"/>
        <v>0</v>
      </c>
      <c r="H104" s="162"/>
      <c r="I104" s="124"/>
      <c r="J104" s="58"/>
    </row>
    <row r="105" spans="1:10" s="4" customFormat="1" ht="19.5">
      <c r="A105" s="40"/>
      <c r="B105" s="25"/>
      <c r="C105" s="25"/>
      <c r="D105" s="47"/>
      <c r="E105" s="60"/>
      <c r="F105" s="14"/>
      <c r="G105" s="36"/>
      <c r="H105" s="36"/>
      <c r="I105" s="48"/>
      <c r="J105" s="58"/>
    </row>
    <row r="106" spans="1:10" ht="25.5" customHeight="1" thickBot="1">
      <c r="A106" s="61" t="s">
        <v>128</v>
      </c>
      <c r="B106" s="62" t="s">
        <v>128</v>
      </c>
      <c r="C106" s="62" t="s">
        <v>128</v>
      </c>
      <c r="D106" s="63" t="s">
        <v>129</v>
      </c>
      <c r="E106" s="46" t="s">
        <v>128</v>
      </c>
      <c r="F106" s="46" t="s">
        <v>128</v>
      </c>
      <c r="G106" s="46">
        <f>H106+I106</f>
        <v>80593500</v>
      </c>
      <c r="H106" s="46">
        <f>+H15+H55+H58+H86+H91+H99</f>
        <v>80593500</v>
      </c>
      <c r="I106" s="46">
        <f>I15+I55+I58+I86+I91+I99</f>
        <v>0</v>
      </c>
      <c r="J106" s="64">
        <f>J15+J55+J58+J86+J91+J99</f>
        <v>0</v>
      </c>
    </row>
    <row r="107" spans="1:10" ht="18.75">
      <c r="A107" s="23"/>
      <c r="B107" s="23"/>
      <c r="C107" s="23"/>
      <c r="D107" s="24"/>
      <c r="E107" s="24"/>
      <c r="F107" s="28"/>
      <c r="G107" s="24"/>
      <c r="H107" s="24"/>
      <c r="I107" s="9"/>
      <c r="J107" s="9"/>
    </row>
    <row r="108" spans="1:10" ht="18.75">
      <c r="A108" s="19"/>
      <c r="B108" s="19"/>
      <c r="C108" s="19"/>
      <c r="D108" s="20"/>
      <c r="E108" s="20"/>
      <c r="F108" s="20"/>
      <c r="G108" s="21"/>
      <c r="H108" s="22"/>
      <c r="I108" s="9"/>
      <c r="J108" s="9"/>
    </row>
    <row r="109" spans="1:10" ht="18.75">
      <c r="A109" s="23"/>
      <c r="B109" s="37"/>
      <c r="C109" s="38"/>
      <c r="D109" s="37"/>
      <c r="E109" s="37"/>
      <c r="F109" s="39"/>
      <c r="G109" s="37"/>
      <c r="H109" s="24"/>
      <c r="I109" s="9"/>
      <c r="J109" s="9"/>
    </row>
    <row r="110" spans="1:10" ht="18.75" customHeight="1">
      <c r="A110" s="8"/>
      <c r="B110" s="265"/>
      <c r="C110" s="266"/>
      <c r="D110" s="266"/>
      <c r="E110" s="266"/>
      <c r="F110" s="266"/>
      <c r="G110" s="266"/>
      <c r="H110" s="10"/>
      <c r="I110" s="9"/>
      <c r="J110" s="9"/>
    </row>
    <row r="111" spans="1:10" ht="18.75">
      <c r="A111" s="8"/>
      <c r="B111" s="269" t="s">
        <v>208</v>
      </c>
      <c r="C111" s="270"/>
      <c r="D111" s="270"/>
      <c r="E111" s="270"/>
      <c r="F111" s="270"/>
      <c r="G111" s="270"/>
      <c r="H111" s="270"/>
      <c r="I111" s="270"/>
      <c r="J111" s="9"/>
    </row>
  </sheetData>
  <sheetProtection/>
  <mergeCells count="15">
    <mergeCell ref="B111:I111"/>
    <mergeCell ref="A7:H7"/>
    <mergeCell ref="A8:H8"/>
    <mergeCell ref="A11:A12"/>
    <mergeCell ref="B11:B12"/>
    <mergeCell ref="C11:C12"/>
    <mergeCell ref="D11:D12"/>
    <mergeCell ref="E11:E12"/>
    <mergeCell ref="F11:F12"/>
    <mergeCell ref="B110:G110"/>
    <mergeCell ref="H3:J3"/>
    <mergeCell ref="H5:J5"/>
    <mergeCell ref="G11:G12"/>
    <mergeCell ref="H11:H12"/>
    <mergeCell ref="I11:J11"/>
  </mergeCells>
  <printOptions horizontalCentered="1"/>
  <pageMargins left="0.2362204724409449" right="0.1968503937007874" top="0.15748031496062992" bottom="0.11811023622047245" header="0" footer="0"/>
  <pageSetup fitToHeight="1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showZeros="0" zoomScale="85" zoomScaleNormal="85" zoomScaleSheetLayoutView="75" zoomScalePageLayoutView="0" workbookViewId="0" topLeftCell="A1">
      <selection activeCell="E26" sqref="E26"/>
    </sheetView>
  </sheetViews>
  <sheetFormatPr defaultColWidth="9.00390625" defaultRowHeight="12.75"/>
  <cols>
    <col min="1" max="1" width="17.25390625" style="1" customWidth="1"/>
    <col min="2" max="2" width="16.125" style="1" customWidth="1"/>
    <col min="3" max="3" width="14.625" style="1" customWidth="1"/>
    <col min="4" max="4" width="35.875" style="2" customWidth="1"/>
    <col min="5" max="5" width="41.75390625" style="5" customWidth="1"/>
    <col min="6" max="6" width="25.75390625" style="4" customWidth="1"/>
    <col min="7" max="7" width="20.00390625" style="2" customWidth="1"/>
    <col min="8" max="8" width="20.875" style="2" customWidth="1"/>
    <col min="9" max="9" width="19.00390625" style="2" customWidth="1"/>
    <col min="10" max="10" width="19.625" style="2" customWidth="1"/>
    <col min="11" max="16384" width="9.125" style="2" customWidth="1"/>
  </cols>
  <sheetData>
    <row r="1" spans="1:10" ht="18.75">
      <c r="A1" s="8"/>
      <c r="B1" s="8"/>
      <c r="C1" s="8"/>
      <c r="D1" s="9"/>
      <c r="E1" s="10"/>
      <c r="F1" s="27"/>
      <c r="G1" s="27"/>
      <c r="H1" s="127" t="s">
        <v>201</v>
      </c>
      <c r="I1" s="127"/>
      <c r="J1" s="127"/>
    </row>
    <row r="2" spans="1:10" ht="18.75">
      <c r="A2" s="8"/>
      <c r="B2" s="8"/>
      <c r="C2" s="8"/>
      <c r="D2" s="9"/>
      <c r="E2" s="10"/>
      <c r="F2" s="27"/>
      <c r="G2" s="27"/>
      <c r="H2" s="128" t="s">
        <v>2</v>
      </c>
      <c r="I2" s="128"/>
      <c r="J2" s="128"/>
    </row>
    <row r="3" spans="1:10" ht="18.75">
      <c r="A3" s="65" t="s">
        <v>203</v>
      </c>
      <c r="B3" s="8"/>
      <c r="C3" s="8"/>
      <c r="D3" s="9"/>
      <c r="E3" s="10"/>
      <c r="F3" s="27"/>
      <c r="G3" s="49"/>
      <c r="H3" s="267" t="s">
        <v>204</v>
      </c>
      <c r="I3" s="267"/>
      <c r="J3" s="267"/>
    </row>
    <row r="4" spans="1:10" ht="18.75">
      <c r="A4" s="65"/>
      <c r="B4" s="8"/>
      <c r="C4" s="8"/>
      <c r="D4" s="9"/>
      <c r="E4" s="10"/>
      <c r="F4" s="27"/>
      <c r="G4" s="49"/>
      <c r="H4" s="49" t="s">
        <v>205</v>
      </c>
      <c r="I4" s="9"/>
      <c r="J4" s="9"/>
    </row>
    <row r="5" spans="1:10" ht="18.75">
      <c r="A5" s="8" t="s">
        <v>202</v>
      </c>
      <c r="B5" s="8"/>
      <c r="C5" s="8"/>
      <c r="D5" s="9"/>
      <c r="E5" s="10"/>
      <c r="F5" s="27"/>
      <c r="G5" s="65"/>
      <c r="H5" s="268" t="s">
        <v>206</v>
      </c>
      <c r="I5" s="268"/>
      <c r="J5" s="268"/>
    </row>
    <row r="6" spans="1:10" ht="18.75">
      <c r="A6" s="8"/>
      <c r="B6" s="8"/>
      <c r="C6" s="8"/>
      <c r="D6" s="9"/>
      <c r="E6" s="10"/>
      <c r="F6" s="27"/>
      <c r="G6" s="108"/>
      <c r="H6" s="108"/>
      <c r="I6" s="106"/>
      <c r="J6" s="107"/>
    </row>
    <row r="7" spans="1:8" ht="18.75">
      <c r="A7" s="249" t="s">
        <v>207</v>
      </c>
      <c r="B7" s="249"/>
      <c r="C7" s="249"/>
      <c r="D7" s="249"/>
      <c r="E7" s="249"/>
      <c r="F7" s="249"/>
      <c r="G7" s="249"/>
      <c r="H7" s="249"/>
    </row>
    <row r="8" spans="1:8" ht="18.75">
      <c r="A8" s="249"/>
      <c r="B8" s="249"/>
      <c r="C8" s="249"/>
      <c r="D8" s="249"/>
      <c r="E8" s="249"/>
      <c r="F8" s="249"/>
      <c r="G8" s="249"/>
      <c r="H8" s="249"/>
    </row>
    <row r="9" spans="1:8" ht="18.75">
      <c r="A9" s="65"/>
      <c r="B9" s="65"/>
      <c r="C9" s="65"/>
      <c r="D9" s="65"/>
      <c r="E9" s="65"/>
      <c r="F9" s="65"/>
      <c r="G9" s="65"/>
      <c r="H9" s="65"/>
    </row>
    <row r="10" spans="1:10" ht="19.5" thickBot="1">
      <c r="A10" s="8"/>
      <c r="B10" s="8"/>
      <c r="C10" s="8"/>
      <c r="D10" s="9"/>
      <c r="E10" s="11"/>
      <c r="F10" s="27"/>
      <c r="G10" s="12"/>
      <c r="H10" s="12"/>
      <c r="J10" s="12" t="s">
        <v>0</v>
      </c>
    </row>
    <row r="11" spans="1:10" ht="18.75" customHeight="1">
      <c r="A11" s="257" t="s">
        <v>169</v>
      </c>
      <c r="B11" s="259" t="s">
        <v>170</v>
      </c>
      <c r="C11" s="259" t="s">
        <v>120</v>
      </c>
      <c r="D11" s="261" t="s">
        <v>171</v>
      </c>
      <c r="E11" s="263" t="s">
        <v>172</v>
      </c>
      <c r="F11" s="252" t="s">
        <v>173</v>
      </c>
      <c r="G11" s="252" t="s">
        <v>121</v>
      </c>
      <c r="H11" s="252" t="s">
        <v>1</v>
      </c>
      <c r="I11" s="252" t="s">
        <v>3</v>
      </c>
      <c r="J11" s="254"/>
    </row>
    <row r="12" spans="1:10" s="3" customFormat="1" ht="162" customHeight="1">
      <c r="A12" s="258"/>
      <c r="B12" s="260"/>
      <c r="C12" s="260"/>
      <c r="D12" s="262"/>
      <c r="E12" s="264"/>
      <c r="F12" s="253"/>
      <c r="G12" s="253"/>
      <c r="H12" s="253"/>
      <c r="I12" s="35" t="s">
        <v>122</v>
      </c>
      <c r="J12" s="42" t="s">
        <v>123</v>
      </c>
    </row>
    <row r="13" spans="1:10" s="3" customFormat="1" ht="24" customHeight="1">
      <c r="A13" s="41" t="s">
        <v>117</v>
      </c>
      <c r="B13" s="16" t="s">
        <v>118</v>
      </c>
      <c r="C13" s="16" t="s">
        <v>119</v>
      </c>
      <c r="D13" s="32">
        <v>4</v>
      </c>
      <c r="E13" s="26">
        <v>5</v>
      </c>
      <c r="F13" s="13">
        <v>6</v>
      </c>
      <c r="G13" s="26">
        <v>7</v>
      </c>
      <c r="H13" s="26">
        <v>8</v>
      </c>
      <c r="I13" s="34">
        <v>9</v>
      </c>
      <c r="J13" s="43">
        <v>10</v>
      </c>
    </row>
    <row r="14" spans="1:10" s="3" customFormat="1" ht="26.25" customHeight="1">
      <c r="A14" s="44" t="s">
        <v>15</v>
      </c>
      <c r="B14" s="15"/>
      <c r="C14" s="15"/>
      <c r="D14" s="32" t="s">
        <v>16</v>
      </c>
      <c r="E14" s="32"/>
      <c r="F14" s="50"/>
      <c r="G14" s="32"/>
      <c r="H14" s="32"/>
      <c r="I14" s="51"/>
      <c r="J14" s="52"/>
    </row>
    <row r="15" spans="1:10" s="3" customFormat="1" ht="27" customHeight="1">
      <c r="A15" s="45" t="s">
        <v>17</v>
      </c>
      <c r="B15" s="30"/>
      <c r="C15" s="30"/>
      <c r="D15" s="53" t="s">
        <v>16</v>
      </c>
      <c r="E15" s="54"/>
      <c r="F15" s="29"/>
      <c r="G15" s="29">
        <f>H15+I15</f>
        <v>12078500</v>
      </c>
      <c r="H15" s="29">
        <f>+H16+H24+H25+H26+H27+H28+H29+H30+H31+H32+H33+H34+H35+H36+H37+H38+H39+H40+H41+H42+H43+H44+H45+H46+H47+H48+H49+H50+H51+H52+H53</f>
        <v>12078500</v>
      </c>
      <c r="I15" s="29">
        <f>+I16+I24+I25+I26+I27+I28+I29+I30+I31+I32+I33+I34+I35+I36+I37+I38+I39+I40+I41+I42+I43+I44+I45+I46+I47+I48+I49+I50+I51+I52+I53</f>
        <v>0</v>
      </c>
      <c r="J15" s="29">
        <f>+J16+J24+J25+J26+J27+J28+J29+J30+J31+J32+J33+J34+J35+J36+J37+J38+J39+J40+J41+J42+J43+J44+J45+J46+J47+J48+J49+J50+J51+J52+J53</f>
        <v>0</v>
      </c>
    </row>
    <row r="16" spans="1:10" s="3" customFormat="1" ht="73.5" customHeight="1">
      <c r="A16" s="71" t="s">
        <v>62</v>
      </c>
      <c r="B16" s="72" t="s">
        <v>63</v>
      </c>
      <c r="C16" s="72" t="s">
        <v>6</v>
      </c>
      <c r="D16" s="67" t="s">
        <v>64</v>
      </c>
      <c r="E16" s="99" t="s">
        <v>159</v>
      </c>
      <c r="F16" s="76" t="s">
        <v>160</v>
      </c>
      <c r="G16" s="17">
        <f aca="true" t="shared" si="0" ref="G16:G53">H16+I16</f>
        <v>1000000</v>
      </c>
      <c r="H16" s="117">
        <v>1000000</v>
      </c>
      <c r="I16" s="119"/>
      <c r="J16" s="144"/>
    </row>
    <row r="17" spans="1:10" s="3" customFormat="1" ht="56.25" hidden="1">
      <c r="A17" s="132"/>
      <c r="B17" s="133"/>
      <c r="C17" s="133"/>
      <c r="D17" s="134"/>
      <c r="E17" s="118" t="s">
        <v>34</v>
      </c>
      <c r="F17" s="115"/>
      <c r="G17" s="17">
        <f t="shared" si="0"/>
        <v>0</v>
      </c>
      <c r="H17" s="117"/>
      <c r="I17" s="119"/>
      <c r="J17" s="144"/>
    </row>
    <row r="18" spans="1:10" s="3" customFormat="1" ht="37.5" hidden="1">
      <c r="A18" s="132"/>
      <c r="B18" s="133"/>
      <c r="C18" s="141"/>
      <c r="D18" s="134"/>
      <c r="E18" s="118" t="s">
        <v>35</v>
      </c>
      <c r="F18" s="116"/>
      <c r="G18" s="17">
        <f t="shared" si="0"/>
        <v>0</v>
      </c>
      <c r="H18" s="117"/>
      <c r="I18" s="119"/>
      <c r="J18" s="144"/>
    </row>
    <row r="19" spans="1:10" s="3" customFormat="1" ht="37.5" hidden="1">
      <c r="A19" s="132"/>
      <c r="B19" s="133"/>
      <c r="C19" s="133"/>
      <c r="D19" s="134"/>
      <c r="E19" s="118" t="s">
        <v>36</v>
      </c>
      <c r="F19" s="115"/>
      <c r="G19" s="17">
        <f t="shared" si="0"/>
        <v>0</v>
      </c>
      <c r="H19" s="117"/>
      <c r="I19" s="119"/>
      <c r="J19" s="144"/>
    </row>
    <row r="20" spans="1:10" s="3" customFormat="1" ht="18.75" hidden="1">
      <c r="A20" s="132"/>
      <c r="B20" s="133"/>
      <c r="C20" s="141"/>
      <c r="D20" s="134"/>
      <c r="E20" s="118" t="s">
        <v>31</v>
      </c>
      <c r="F20" s="115"/>
      <c r="G20" s="17">
        <f t="shared" si="0"/>
        <v>0</v>
      </c>
      <c r="H20" s="117"/>
      <c r="I20" s="119"/>
      <c r="J20" s="144"/>
    </row>
    <row r="21" spans="1:10" s="3" customFormat="1" ht="37.5" hidden="1">
      <c r="A21" s="132"/>
      <c r="B21" s="133"/>
      <c r="C21" s="141"/>
      <c r="D21" s="134"/>
      <c r="E21" s="118" t="s">
        <v>37</v>
      </c>
      <c r="F21" s="116"/>
      <c r="G21" s="17">
        <f t="shared" si="0"/>
        <v>0</v>
      </c>
      <c r="H21" s="117"/>
      <c r="I21" s="119"/>
      <c r="J21" s="144"/>
    </row>
    <row r="22" spans="1:10" s="3" customFormat="1" ht="37.5" hidden="1">
      <c r="A22" s="132"/>
      <c r="B22" s="133"/>
      <c r="C22" s="141"/>
      <c r="D22" s="134"/>
      <c r="E22" s="118" t="s">
        <v>38</v>
      </c>
      <c r="F22" s="115"/>
      <c r="G22" s="17">
        <f t="shared" si="0"/>
        <v>0</v>
      </c>
      <c r="H22" s="117"/>
      <c r="I22" s="119"/>
      <c r="J22" s="144"/>
    </row>
    <row r="23" spans="1:10" s="3" customFormat="1" ht="37.5" hidden="1">
      <c r="A23" s="132"/>
      <c r="B23" s="133"/>
      <c r="C23" s="141"/>
      <c r="D23" s="134"/>
      <c r="E23" s="118" t="s">
        <v>39</v>
      </c>
      <c r="F23" s="116"/>
      <c r="G23" s="17">
        <f t="shared" si="0"/>
        <v>0</v>
      </c>
      <c r="H23" s="117"/>
      <c r="I23" s="119"/>
      <c r="J23" s="144"/>
    </row>
    <row r="24" spans="1:10" s="3" customFormat="1" ht="78" customHeight="1">
      <c r="A24" s="71" t="s">
        <v>62</v>
      </c>
      <c r="B24" s="72" t="s">
        <v>63</v>
      </c>
      <c r="C24" s="72" t="s">
        <v>6</v>
      </c>
      <c r="D24" s="67" t="s">
        <v>64</v>
      </c>
      <c r="E24" s="73" t="s">
        <v>209</v>
      </c>
      <c r="F24" s="76" t="s">
        <v>210</v>
      </c>
      <c r="G24" s="17">
        <f t="shared" si="0"/>
        <v>0</v>
      </c>
      <c r="H24" s="117"/>
      <c r="I24" s="119"/>
      <c r="J24" s="144"/>
    </row>
    <row r="25" spans="1:10" s="3" customFormat="1" ht="68.25" customHeight="1">
      <c r="A25" s="129" t="s">
        <v>213</v>
      </c>
      <c r="B25" s="72" t="s">
        <v>214</v>
      </c>
      <c r="C25" s="72" t="s">
        <v>215</v>
      </c>
      <c r="D25" s="130" t="s">
        <v>212</v>
      </c>
      <c r="E25" s="67" t="s">
        <v>211</v>
      </c>
      <c r="F25" s="73" t="s">
        <v>216</v>
      </c>
      <c r="G25" s="17">
        <f t="shared" si="0"/>
        <v>589500</v>
      </c>
      <c r="H25" s="117">
        <v>589500</v>
      </c>
      <c r="I25" s="119"/>
      <c r="J25" s="144"/>
    </row>
    <row r="26" spans="1:10" s="3" customFormat="1" ht="61.5" customHeight="1">
      <c r="A26" s="129" t="s">
        <v>217</v>
      </c>
      <c r="B26" s="72" t="s">
        <v>218</v>
      </c>
      <c r="C26" s="72" t="s">
        <v>167</v>
      </c>
      <c r="D26" s="130" t="s">
        <v>219</v>
      </c>
      <c r="E26" s="67" t="s">
        <v>220</v>
      </c>
      <c r="F26" s="73" t="s">
        <v>221</v>
      </c>
      <c r="G26" s="17">
        <f t="shared" si="0"/>
        <v>449000</v>
      </c>
      <c r="H26" s="117">
        <v>449000</v>
      </c>
      <c r="I26" s="119"/>
      <c r="J26" s="144"/>
    </row>
    <row r="27" spans="1:10" s="3" customFormat="1" ht="61.5" customHeight="1">
      <c r="A27" s="132" t="s">
        <v>280</v>
      </c>
      <c r="B27" s="133" t="s">
        <v>279</v>
      </c>
      <c r="C27" s="133" t="s">
        <v>167</v>
      </c>
      <c r="D27" s="134" t="s">
        <v>281</v>
      </c>
      <c r="E27" s="134" t="s">
        <v>286</v>
      </c>
      <c r="F27" s="168" t="s">
        <v>226</v>
      </c>
      <c r="G27" s="163">
        <f t="shared" si="0"/>
        <v>3000000</v>
      </c>
      <c r="H27" s="163">
        <v>3000000</v>
      </c>
      <c r="I27" s="119"/>
      <c r="J27" s="144"/>
    </row>
    <row r="28" spans="1:10" s="3" customFormat="1" ht="74.25" customHeight="1">
      <c r="A28" s="74" t="s">
        <v>52</v>
      </c>
      <c r="B28" s="75">
        <v>2152</v>
      </c>
      <c r="C28" s="72" t="s">
        <v>167</v>
      </c>
      <c r="D28" s="67" t="s">
        <v>53</v>
      </c>
      <c r="E28" s="99" t="s">
        <v>182</v>
      </c>
      <c r="F28" s="76" t="s">
        <v>195</v>
      </c>
      <c r="G28" s="17">
        <f t="shared" si="0"/>
        <v>1000000</v>
      </c>
      <c r="H28" s="117">
        <v>1000000</v>
      </c>
      <c r="I28" s="119"/>
      <c r="J28" s="144"/>
    </row>
    <row r="29" spans="1:10" s="3" customFormat="1" ht="78" customHeight="1">
      <c r="A29" s="71" t="s">
        <v>11</v>
      </c>
      <c r="B29" s="72" t="s">
        <v>12</v>
      </c>
      <c r="C29" s="72" t="s">
        <v>10</v>
      </c>
      <c r="D29" s="67" t="s">
        <v>13</v>
      </c>
      <c r="E29" s="76" t="s">
        <v>181</v>
      </c>
      <c r="F29" s="105" t="s">
        <v>187</v>
      </c>
      <c r="G29" s="17">
        <f t="shared" si="0"/>
        <v>300000</v>
      </c>
      <c r="H29" s="117">
        <v>300000</v>
      </c>
      <c r="I29" s="119"/>
      <c r="J29" s="144"/>
    </row>
    <row r="30" spans="1:10" s="3" customFormat="1" ht="74.25" customHeight="1">
      <c r="A30" s="71" t="s">
        <v>109</v>
      </c>
      <c r="B30" s="72" t="s">
        <v>110</v>
      </c>
      <c r="C30" s="72" t="s">
        <v>193</v>
      </c>
      <c r="D30" s="67" t="s">
        <v>111</v>
      </c>
      <c r="E30" s="76" t="s">
        <v>112</v>
      </c>
      <c r="F30" s="76" t="s">
        <v>130</v>
      </c>
      <c r="G30" s="17">
        <f t="shared" si="0"/>
        <v>0</v>
      </c>
      <c r="H30" s="117"/>
      <c r="I30" s="119"/>
      <c r="J30" s="144"/>
    </row>
    <row r="31" spans="1:10" s="3" customFormat="1" ht="74.25" customHeight="1">
      <c r="A31" s="71" t="s">
        <v>222</v>
      </c>
      <c r="B31" s="72" t="s">
        <v>223</v>
      </c>
      <c r="C31" s="72" t="s">
        <v>193</v>
      </c>
      <c r="D31" s="67" t="s">
        <v>224</v>
      </c>
      <c r="E31" s="131" t="s">
        <v>225</v>
      </c>
      <c r="F31" s="73" t="s">
        <v>226</v>
      </c>
      <c r="G31" s="17">
        <f t="shared" si="0"/>
        <v>0</v>
      </c>
      <c r="H31" s="117"/>
      <c r="I31" s="119"/>
      <c r="J31" s="144"/>
    </row>
    <row r="32" spans="1:10" s="3" customFormat="1" ht="60.75" customHeight="1">
      <c r="A32" s="132" t="s">
        <v>106</v>
      </c>
      <c r="B32" s="133" t="s">
        <v>51</v>
      </c>
      <c r="C32" s="133" t="s">
        <v>89</v>
      </c>
      <c r="D32" s="134" t="s">
        <v>88</v>
      </c>
      <c r="E32" s="135" t="s">
        <v>227</v>
      </c>
      <c r="F32" s="168" t="s">
        <v>226</v>
      </c>
      <c r="G32" s="163">
        <f t="shared" si="0"/>
        <v>200000</v>
      </c>
      <c r="H32" s="163">
        <v>200000</v>
      </c>
      <c r="I32" s="119"/>
      <c r="J32" s="144"/>
    </row>
    <row r="33" spans="1:10" s="3" customFormat="1" ht="60" customHeight="1">
      <c r="A33" s="132" t="s">
        <v>57</v>
      </c>
      <c r="B33" s="133" t="s">
        <v>58</v>
      </c>
      <c r="C33" s="133" t="s">
        <v>24</v>
      </c>
      <c r="D33" s="134" t="s">
        <v>59</v>
      </c>
      <c r="E33" s="137" t="s">
        <v>228</v>
      </c>
      <c r="F33" s="168" t="s">
        <v>226</v>
      </c>
      <c r="G33" s="163">
        <f t="shared" si="0"/>
        <v>1500000</v>
      </c>
      <c r="H33" s="163">
        <v>1500000</v>
      </c>
      <c r="I33" s="119"/>
      <c r="J33" s="144"/>
    </row>
    <row r="34" spans="1:10" s="3" customFormat="1" ht="75" customHeight="1">
      <c r="A34" s="71" t="s">
        <v>55</v>
      </c>
      <c r="B34" s="72" t="s">
        <v>56</v>
      </c>
      <c r="C34" s="72" t="s">
        <v>146</v>
      </c>
      <c r="D34" s="67" t="s">
        <v>147</v>
      </c>
      <c r="E34" s="76" t="s">
        <v>184</v>
      </c>
      <c r="F34" s="76" t="s">
        <v>229</v>
      </c>
      <c r="G34" s="17">
        <f t="shared" si="0"/>
        <v>0</v>
      </c>
      <c r="H34" s="117"/>
      <c r="I34" s="119"/>
      <c r="J34" s="144"/>
    </row>
    <row r="35" spans="1:10" s="3" customFormat="1" ht="75" customHeight="1">
      <c r="A35" s="71" t="s">
        <v>231</v>
      </c>
      <c r="B35" s="142" t="s">
        <v>232</v>
      </c>
      <c r="C35" s="142" t="s">
        <v>233</v>
      </c>
      <c r="D35" s="67" t="s">
        <v>234</v>
      </c>
      <c r="E35" s="99" t="s">
        <v>131</v>
      </c>
      <c r="F35" s="76" t="s">
        <v>230</v>
      </c>
      <c r="G35" s="17">
        <f t="shared" si="0"/>
        <v>100000</v>
      </c>
      <c r="H35" s="117">
        <v>100000</v>
      </c>
      <c r="I35" s="119"/>
      <c r="J35" s="144"/>
    </row>
    <row r="36" spans="1:10" s="3" customFormat="1" ht="74.25" customHeight="1">
      <c r="A36" s="71" t="s">
        <v>69</v>
      </c>
      <c r="B36" s="72" t="s">
        <v>70</v>
      </c>
      <c r="C36" s="72" t="s">
        <v>26</v>
      </c>
      <c r="D36" s="67" t="s">
        <v>71</v>
      </c>
      <c r="E36" s="131" t="s">
        <v>235</v>
      </c>
      <c r="F36" s="73" t="s">
        <v>236</v>
      </c>
      <c r="G36" s="17">
        <f t="shared" si="0"/>
        <v>200000</v>
      </c>
      <c r="H36" s="117">
        <v>200000</v>
      </c>
      <c r="I36" s="119"/>
      <c r="J36" s="144"/>
    </row>
    <row r="37" spans="1:10" s="3" customFormat="1" ht="77.25" customHeight="1">
      <c r="A37" s="142" t="s">
        <v>239</v>
      </c>
      <c r="B37" s="142" t="s">
        <v>240</v>
      </c>
      <c r="C37" s="142" t="s">
        <v>26</v>
      </c>
      <c r="D37" s="67" t="s">
        <v>241</v>
      </c>
      <c r="E37" s="131" t="s">
        <v>237</v>
      </c>
      <c r="F37" s="73" t="s">
        <v>238</v>
      </c>
      <c r="G37" s="17">
        <f t="shared" si="0"/>
        <v>200000</v>
      </c>
      <c r="H37" s="117">
        <v>200000</v>
      </c>
      <c r="I37" s="120"/>
      <c r="J37" s="144"/>
    </row>
    <row r="38" spans="1:10" s="3" customFormat="1" ht="78" customHeight="1">
      <c r="A38" s="71" t="s">
        <v>60</v>
      </c>
      <c r="B38" s="72" t="s">
        <v>61</v>
      </c>
      <c r="C38" s="72" t="s">
        <v>26</v>
      </c>
      <c r="D38" s="67" t="s">
        <v>25</v>
      </c>
      <c r="E38" s="131" t="s">
        <v>242</v>
      </c>
      <c r="F38" s="73" t="s">
        <v>243</v>
      </c>
      <c r="G38" s="17">
        <f t="shared" si="0"/>
        <v>100000</v>
      </c>
      <c r="H38" s="117">
        <v>100000</v>
      </c>
      <c r="I38" s="119"/>
      <c r="J38" s="144"/>
    </row>
    <row r="39" spans="1:10" s="6" customFormat="1" ht="59.25" customHeight="1">
      <c r="A39" s="71" t="s">
        <v>60</v>
      </c>
      <c r="B39" s="72" t="s">
        <v>61</v>
      </c>
      <c r="C39" s="72" t="s">
        <v>26</v>
      </c>
      <c r="D39" s="67" t="s">
        <v>25</v>
      </c>
      <c r="E39" s="131" t="s">
        <v>244</v>
      </c>
      <c r="F39" s="73" t="s">
        <v>245</v>
      </c>
      <c r="G39" s="17">
        <f t="shared" si="0"/>
        <v>1000000</v>
      </c>
      <c r="H39" s="117">
        <v>1000000</v>
      </c>
      <c r="I39" s="119"/>
      <c r="J39" s="144"/>
    </row>
    <row r="40" spans="1:10" s="6" customFormat="1" ht="81" customHeight="1">
      <c r="A40" s="71" t="s">
        <v>90</v>
      </c>
      <c r="B40" s="72" t="s">
        <v>91</v>
      </c>
      <c r="C40" s="72" t="s">
        <v>93</v>
      </c>
      <c r="D40" s="67" t="s">
        <v>92</v>
      </c>
      <c r="E40" s="76" t="s">
        <v>132</v>
      </c>
      <c r="F40" s="76" t="s">
        <v>246</v>
      </c>
      <c r="G40" s="17">
        <f t="shared" si="0"/>
        <v>50000</v>
      </c>
      <c r="H40" s="117">
        <v>50000</v>
      </c>
      <c r="I40" s="119"/>
      <c r="J40" s="144"/>
    </row>
    <row r="41" spans="1:10" s="6" customFormat="1" ht="74.25" customHeight="1">
      <c r="A41" s="71" t="s">
        <v>90</v>
      </c>
      <c r="B41" s="72" t="s">
        <v>91</v>
      </c>
      <c r="C41" s="72" t="s">
        <v>93</v>
      </c>
      <c r="D41" s="67" t="s">
        <v>92</v>
      </c>
      <c r="E41" s="76" t="s">
        <v>162</v>
      </c>
      <c r="F41" s="76" t="s">
        <v>153</v>
      </c>
      <c r="G41" s="17">
        <f t="shared" si="0"/>
        <v>50000</v>
      </c>
      <c r="H41" s="117">
        <v>50000</v>
      </c>
      <c r="I41" s="119"/>
      <c r="J41" s="144"/>
    </row>
    <row r="42" spans="1:10" s="6" customFormat="1" ht="75" customHeight="1">
      <c r="A42" s="71" t="s">
        <v>90</v>
      </c>
      <c r="B42" s="72" t="s">
        <v>91</v>
      </c>
      <c r="C42" s="72" t="s">
        <v>93</v>
      </c>
      <c r="D42" s="67" t="s">
        <v>92</v>
      </c>
      <c r="E42" s="99" t="s">
        <v>163</v>
      </c>
      <c r="F42" s="76" t="s">
        <v>247</v>
      </c>
      <c r="G42" s="17">
        <f t="shared" si="0"/>
        <v>40000</v>
      </c>
      <c r="H42" s="117">
        <v>40000</v>
      </c>
      <c r="I42" s="119"/>
      <c r="J42" s="144"/>
    </row>
    <row r="43" spans="1:10" s="3" customFormat="1" ht="62.25" customHeight="1">
      <c r="A43" s="71" t="s">
        <v>90</v>
      </c>
      <c r="B43" s="72" t="s">
        <v>91</v>
      </c>
      <c r="C43" s="72" t="s">
        <v>93</v>
      </c>
      <c r="D43" s="67" t="s">
        <v>92</v>
      </c>
      <c r="E43" s="99" t="s">
        <v>194</v>
      </c>
      <c r="F43" s="76" t="s">
        <v>282</v>
      </c>
      <c r="G43" s="17">
        <f t="shared" si="0"/>
        <v>100000</v>
      </c>
      <c r="H43" s="117">
        <v>100000</v>
      </c>
      <c r="I43" s="119"/>
      <c r="J43" s="144"/>
    </row>
    <row r="44" spans="1:10" s="3" customFormat="1" ht="112.5" customHeight="1">
      <c r="A44" s="71" t="s">
        <v>90</v>
      </c>
      <c r="B44" s="72" t="s">
        <v>91</v>
      </c>
      <c r="C44" s="72" t="s">
        <v>93</v>
      </c>
      <c r="D44" s="67" t="s">
        <v>92</v>
      </c>
      <c r="E44" s="131" t="s">
        <v>248</v>
      </c>
      <c r="F44" s="76" t="s">
        <v>249</v>
      </c>
      <c r="G44" s="17">
        <f t="shared" si="0"/>
        <v>200000</v>
      </c>
      <c r="H44" s="117">
        <v>200000</v>
      </c>
      <c r="I44" s="119"/>
      <c r="J44" s="144"/>
    </row>
    <row r="45" spans="1:10" s="3" customFormat="1" ht="64.5" customHeight="1">
      <c r="A45" s="132" t="s">
        <v>65</v>
      </c>
      <c r="B45" s="133" t="s">
        <v>66</v>
      </c>
      <c r="C45" s="133" t="s">
        <v>68</v>
      </c>
      <c r="D45" s="134" t="s">
        <v>67</v>
      </c>
      <c r="E45" s="135" t="s">
        <v>283</v>
      </c>
      <c r="F45" s="168" t="s">
        <v>226</v>
      </c>
      <c r="G45" s="100">
        <f t="shared" si="0"/>
        <v>100000</v>
      </c>
      <c r="H45" s="163">
        <v>100000</v>
      </c>
      <c r="I45" s="119"/>
      <c r="J45" s="144"/>
    </row>
    <row r="46" spans="1:10" s="3" customFormat="1" ht="80.25" customHeight="1">
      <c r="A46" s="138" t="s">
        <v>65</v>
      </c>
      <c r="B46" s="139" t="s">
        <v>66</v>
      </c>
      <c r="C46" s="139" t="s">
        <v>68</v>
      </c>
      <c r="D46" s="140" t="s">
        <v>67</v>
      </c>
      <c r="E46" s="99" t="s">
        <v>250</v>
      </c>
      <c r="F46" s="73" t="s">
        <v>251</v>
      </c>
      <c r="G46" s="102">
        <f t="shared" si="0"/>
        <v>40000</v>
      </c>
      <c r="H46" s="117">
        <v>40000</v>
      </c>
      <c r="I46" s="119"/>
      <c r="J46" s="144"/>
    </row>
    <row r="47" spans="1:10" s="3" customFormat="1" ht="111.75" customHeight="1">
      <c r="A47" s="132" t="s">
        <v>174</v>
      </c>
      <c r="B47" s="133" t="s">
        <v>175</v>
      </c>
      <c r="C47" s="133" t="s">
        <v>74</v>
      </c>
      <c r="D47" s="134" t="s">
        <v>176</v>
      </c>
      <c r="E47" s="143" t="s">
        <v>252</v>
      </c>
      <c r="F47" s="168" t="s">
        <v>226</v>
      </c>
      <c r="G47" s="100">
        <f t="shared" si="0"/>
        <v>500000</v>
      </c>
      <c r="H47" s="163">
        <v>500000</v>
      </c>
      <c r="I47" s="119"/>
      <c r="J47" s="144"/>
    </row>
    <row r="48" spans="1:10" s="3" customFormat="1" ht="99" customHeight="1">
      <c r="A48" s="71" t="s">
        <v>174</v>
      </c>
      <c r="B48" s="72" t="s">
        <v>175</v>
      </c>
      <c r="C48" s="72" t="s">
        <v>74</v>
      </c>
      <c r="D48" s="67" t="s">
        <v>176</v>
      </c>
      <c r="E48" s="76" t="s">
        <v>188</v>
      </c>
      <c r="F48" s="76" t="s">
        <v>253</v>
      </c>
      <c r="G48" s="17">
        <f t="shared" si="0"/>
        <v>250000</v>
      </c>
      <c r="H48" s="117">
        <v>250000</v>
      </c>
      <c r="I48" s="119"/>
      <c r="J48" s="144"/>
    </row>
    <row r="49" spans="1:10" s="3" customFormat="1" ht="103.5" customHeight="1">
      <c r="A49" s="132" t="s">
        <v>72</v>
      </c>
      <c r="B49" s="133" t="s">
        <v>73</v>
      </c>
      <c r="C49" s="133" t="s">
        <v>74</v>
      </c>
      <c r="D49" s="134" t="s">
        <v>75</v>
      </c>
      <c r="E49" s="143" t="s">
        <v>254</v>
      </c>
      <c r="F49" s="168" t="s">
        <v>226</v>
      </c>
      <c r="G49" s="163">
        <f t="shared" si="0"/>
        <v>20000</v>
      </c>
      <c r="H49" s="163">
        <v>20000</v>
      </c>
      <c r="I49" s="119"/>
      <c r="J49" s="144"/>
    </row>
    <row r="50" spans="1:10" s="3" customFormat="1" ht="75.75" customHeight="1">
      <c r="A50" s="71" t="s">
        <v>72</v>
      </c>
      <c r="B50" s="72" t="s">
        <v>73</v>
      </c>
      <c r="C50" s="72" t="s">
        <v>74</v>
      </c>
      <c r="D50" s="67" t="s">
        <v>75</v>
      </c>
      <c r="E50" s="76" t="s">
        <v>185</v>
      </c>
      <c r="F50" s="76" t="s">
        <v>134</v>
      </c>
      <c r="G50" s="17">
        <f t="shared" si="0"/>
        <v>20000</v>
      </c>
      <c r="H50" s="117">
        <v>20000</v>
      </c>
      <c r="I50" s="119"/>
      <c r="J50" s="144"/>
    </row>
    <row r="51" spans="1:10" s="3" customFormat="1" ht="58.5" customHeight="1">
      <c r="A51" s="132" t="s">
        <v>72</v>
      </c>
      <c r="B51" s="133" t="s">
        <v>73</v>
      </c>
      <c r="C51" s="133" t="s">
        <v>74</v>
      </c>
      <c r="D51" s="134" t="s">
        <v>75</v>
      </c>
      <c r="E51" s="137" t="s">
        <v>255</v>
      </c>
      <c r="F51" s="168" t="s">
        <v>226</v>
      </c>
      <c r="G51" s="163">
        <f t="shared" si="0"/>
        <v>20000</v>
      </c>
      <c r="H51" s="163">
        <v>20000</v>
      </c>
      <c r="I51" s="119"/>
      <c r="J51" s="144"/>
    </row>
    <row r="52" spans="1:10" s="3" customFormat="1" ht="100.5" customHeight="1">
      <c r="A52" s="71" t="s">
        <v>103</v>
      </c>
      <c r="B52" s="72" t="s">
        <v>104</v>
      </c>
      <c r="C52" s="72" t="s">
        <v>74</v>
      </c>
      <c r="D52" s="67" t="s">
        <v>105</v>
      </c>
      <c r="E52" s="76" t="s">
        <v>133</v>
      </c>
      <c r="F52" s="76" t="s">
        <v>189</v>
      </c>
      <c r="G52" s="17">
        <f t="shared" si="0"/>
        <v>1000000</v>
      </c>
      <c r="H52" s="117">
        <v>1000000</v>
      </c>
      <c r="I52" s="119"/>
      <c r="J52" s="144"/>
    </row>
    <row r="53" spans="1:10" s="31" customFormat="1" ht="84.75" customHeight="1">
      <c r="A53" s="132" t="s">
        <v>103</v>
      </c>
      <c r="B53" s="133" t="s">
        <v>104</v>
      </c>
      <c r="C53" s="133" t="s">
        <v>74</v>
      </c>
      <c r="D53" s="134" t="s">
        <v>105</v>
      </c>
      <c r="E53" s="143" t="s">
        <v>256</v>
      </c>
      <c r="F53" s="168" t="s">
        <v>226</v>
      </c>
      <c r="G53" s="163">
        <f t="shared" si="0"/>
        <v>50000</v>
      </c>
      <c r="H53" s="163">
        <v>50000</v>
      </c>
      <c r="I53" s="119"/>
      <c r="J53" s="144"/>
    </row>
    <row r="54" spans="1:10" s="31" customFormat="1" ht="27.75" customHeight="1">
      <c r="A54" s="77" t="s">
        <v>40</v>
      </c>
      <c r="B54" s="78"/>
      <c r="C54" s="78"/>
      <c r="D54" s="126" t="s">
        <v>145</v>
      </c>
      <c r="E54" s="109"/>
      <c r="F54" s="110"/>
      <c r="G54" s="17"/>
      <c r="H54" s="66"/>
      <c r="I54" s="119"/>
      <c r="J54" s="56"/>
    </row>
    <row r="55" spans="1:10" s="31" customFormat="1" ht="27" customHeight="1">
      <c r="A55" s="80" t="s">
        <v>41</v>
      </c>
      <c r="B55" s="81"/>
      <c r="C55" s="81"/>
      <c r="D55" s="82" t="s">
        <v>145</v>
      </c>
      <c r="E55" s="111"/>
      <c r="F55" s="112"/>
      <c r="G55" s="29">
        <f>H55+I55</f>
        <v>1000000</v>
      </c>
      <c r="H55" s="101">
        <f>H56</f>
        <v>1000000</v>
      </c>
      <c r="I55" s="101">
        <f>I56</f>
        <v>0</v>
      </c>
      <c r="J55" s="101">
        <f>J56</f>
        <v>0</v>
      </c>
    </row>
    <row r="56" spans="1:10" s="31" customFormat="1" ht="70.5" customHeight="1">
      <c r="A56" s="68" t="s">
        <v>76</v>
      </c>
      <c r="B56" s="69" t="s">
        <v>77</v>
      </c>
      <c r="C56" s="69" t="s">
        <v>28</v>
      </c>
      <c r="D56" s="70" t="s">
        <v>78</v>
      </c>
      <c r="E56" s="125" t="s">
        <v>29</v>
      </c>
      <c r="F56" s="73" t="s">
        <v>135</v>
      </c>
      <c r="G56" s="17">
        <f>H56+I56</f>
        <v>1000000</v>
      </c>
      <c r="H56" s="102">
        <v>1000000</v>
      </c>
      <c r="I56" s="121"/>
      <c r="J56" s="56"/>
    </row>
    <row r="57" spans="1:10" s="7" customFormat="1" ht="34.5" customHeight="1">
      <c r="A57" s="41" t="s">
        <v>46</v>
      </c>
      <c r="B57" s="16"/>
      <c r="C57" s="69"/>
      <c r="D57" s="26" t="s">
        <v>32</v>
      </c>
      <c r="E57" s="113"/>
      <c r="F57" s="114"/>
      <c r="G57" s="17"/>
      <c r="H57" s="100"/>
      <c r="I57" s="121"/>
      <c r="J57" s="57"/>
    </row>
    <row r="58" spans="1:10" s="7" customFormat="1" ht="35.25" customHeight="1">
      <c r="A58" s="80" t="s">
        <v>47</v>
      </c>
      <c r="B58" s="81"/>
      <c r="C58" s="84"/>
      <c r="D58" s="82" t="s">
        <v>32</v>
      </c>
      <c r="E58" s="85"/>
      <c r="F58" s="83"/>
      <c r="G58" s="29">
        <f>+H58+I58</f>
        <v>8500000</v>
      </c>
      <c r="H58" s="101">
        <f>+H59+H60+H61+H62+H63+H64+H81+H82+H83+H84</f>
        <v>8500000</v>
      </c>
      <c r="I58" s="101">
        <f>+I59+I60+I61+I62+I63+I64+I81+I82+I83+I84</f>
        <v>0</v>
      </c>
      <c r="J58" s="101">
        <f>+J59+J60+J61+J62+J63+J64+J81+J82+J83+J84</f>
        <v>0</v>
      </c>
    </row>
    <row r="59" spans="1:10" s="7" customFormat="1" ht="73.5" customHeight="1">
      <c r="A59" s="132" t="s">
        <v>49</v>
      </c>
      <c r="B59" s="156">
        <v>3033</v>
      </c>
      <c r="C59" s="156">
        <v>1070</v>
      </c>
      <c r="D59" s="134" t="s">
        <v>8</v>
      </c>
      <c r="E59" s="143" t="s">
        <v>257</v>
      </c>
      <c r="F59" s="168" t="s">
        <v>226</v>
      </c>
      <c r="G59" s="100">
        <f aca="true" t="shared" si="1" ref="G59:G84">+H59+I59</f>
        <v>2000000</v>
      </c>
      <c r="H59" s="164">
        <v>2000000</v>
      </c>
      <c r="I59" s="121"/>
      <c r="J59" s="57"/>
    </row>
    <row r="60" spans="1:10" s="7" customFormat="1" ht="73.5" customHeight="1">
      <c r="A60" s="132" t="s">
        <v>258</v>
      </c>
      <c r="B60" s="156">
        <v>3035</v>
      </c>
      <c r="C60" s="156">
        <v>1070</v>
      </c>
      <c r="D60" s="134" t="s">
        <v>259</v>
      </c>
      <c r="E60" s="157" t="s">
        <v>178</v>
      </c>
      <c r="F60" s="168" t="s">
        <v>226</v>
      </c>
      <c r="G60" s="100">
        <f t="shared" si="1"/>
        <v>400000</v>
      </c>
      <c r="H60" s="164">
        <v>400000</v>
      </c>
      <c r="I60" s="121"/>
      <c r="J60" s="57"/>
    </row>
    <row r="61" spans="1:10" s="7" customFormat="1" ht="109.5" customHeight="1">
      <c r="A61" s="71" t="s">
        <v>95</v>
      </c>
      <c r="B61" s="72" t="s">
        <v>96</v>
      </c>
      <c r="C61" s="72" t="s">
        <v>98</v>
      </c>
      <c r="D61" s="67" t="s">
        <v>97</v>
      </c>
      <c r="E61" s="145" t="s">
        <v>48</v>
      </c>
      <c r="F61" s="73" t="s">
        <v>168</v>
      </c>
      <c r="G61" s="17">
        <f t="shared" si="1"/>
        <v>250000</v>
      </c>
      <c r="H61" s="102">
        <v>250000</v>
      </c>
      <c r="I61" s="121"/>
      <c r="J61" s="57"/>
    </row>
    <row r="62" spans="1:10" s="7" customFormat="1" ht="108" customHeight="1">
      <c r="A62" s="71" t="s">
        <v>95</v>
      </c>
      <c r="B62" s="72" t="s">
        <v>96</v>
      </c>
      <c r="C62" s="72" t="s">
        <v>98</v>
      </c>
      <c r="D62" s="67" t="s">
        <v>97</v>
      </c>
      <c r="E62" s="146" t="s">
        <v>179</v>
      </c>
      <c r="F62" s="103" t="s">
        <v>260</v>
      </c>
      <c r="G62" s="17">
        <f t="shared" si="1"/>
        <v>300000</v>
      </c>
      <c r="H62" s="102">
        <v>300000</v>
      </c>
      <c r="I62" s="121"/>
      <c r="J62" s="57"/>
    </row>
    <row r="63" spans="1:10" s="7" customFormat="1" ht="149.25" customHeight="1">
      <c r="A63" s="147" t="s">
        <v>124</v>
      </c>
      <c r="B63" s="148" t="s">
        <v>127</v>
      </c>
      <c r="C63" s="148" t="s">
        <v>126</v>
      </c>
      <c r="D63" s="135" t="s">
        <v>125</v>
      </c>
      <c r="E63" s="143" t="s">
        <v>261</v>
      </c>
      <c r="F63" s="168" t="s">
        <v>226</v>
      </c>
      <c r="G63" s="100">
        <f t="shared" si="1"/>
        <v>400000</v>
      </c>
      <c r="H63" s="100">
        <v>400000</v>
      </c>
      <c r="I63" s="122"/>
      <c r="J63" s="57"/>
    </row>
    <row r="64" spans="1:10" ht="72.75" customHeight="1">
      <c r="A64" s="149" t="s">
        <v>82</v>
      </c>
      <c r="B64" s="150" t="s">
        <v>83</v>
      </c>
      <c r="C64" s="150" t="s">
        <v>7</v>
      </c>
      <c r="D64" s="99" t="s">
        <v>81</v>
      </c>
      <c r="E64" s="99" t="s">
        <v>164</v>
      </c>
      <c r="F64" s="76" t="s">
        <v>190</v>
      </c>
      <c r="G64" s="17">
        <f t="shared" si="1"/>
        <v>4800000</v>
      </c>
      <c r="H64" s="102">
        <v>4800000</v>
      </c>
      <c r="I64" s="122"/>
      <c r="J64" s="57"/>
    </row>
    <row r="65" spans="1:10" ht="33.75" customHeight="1" hidden="1">
      <c r="A65" s="149"/>
      <c r="B65" s="150"/>
      <c r="C65" s="150"/>
      <c r="D65" s="99"/>
      <c r="E65" s="99" t="s">
        <v>113</v>
      </c>
      <c r="F65" s="151"/>
      <c r="G65" s="17">
        <f t="shared" si="1"/>
        <v>0</v>
      </c>
      <c r="H65" s="102"/>
      <c r="I65" s="122"/>
      <c r="J65" s="57"/>
    </row>
    <row r="66" spans="1:10" ht="35.25" customHeight="1" hidden="1">
      <c r="A66" s="149"/>
      <c r="B66" s="150"/>
      <c r="C66" s="150"/>
      <c r="D66" s="99"/>
      <c r="E66" s="99" t="s">
        <v>138</v>
      </c>
      <c r="F66" s="151"/>
      <c r="G66" s="17">
        <f t="shared" si="1"/>
        <v>0</v>
      </c>
      <c r="H66" s="102"/>
      <c r="I66" s="122"/>
      <c r="J66" s="57"/>
    </row>
    <row r="67" spans="1:10" ht="77.25" customHeight="1" hidden="1">
      <c r="A67" s="149"/>
      <c r="B67" s="150"/>
      <c r="C67" s="150"/>
      <c r="D67" s="99"/>
      <c r="E67" s="99" t="s">
        <v>114</v>
      </c>
      <c r="F67" s="151"/>
      <c r="G67" s="17">
        <f t="shared" si="1"/>
        <v>0</v>
      </c>
      <c r="H67" s="102"/>
      <c r="I67" s="122"/>
      <c r="J67" s="57"/>
    </row>
    <row r="68" spans="1:10" ht="56.25" hidden="1">
      <c r="A68" s="149"/>
      <c r="B68" s="150"/>
      <c r="C68" s="150"/>
      <c r="D68" s="99"/>
      <c r="E68" s="99" t="s">
        <v>116</v>
      </c>
      <c r="F68" s="151"/>
      <c r="G68" s="17">
        <f t="shared" si="1"/>
        <v>0</v>
      </c>
      <c r="H68" s="102"/>
      <c r="I68" s="122"/>
      <c r="J68" s="57"/>
    </row>
    <row r="69" spans="1:10" ht="184.5" customHeight="1" hidden="1">
      <c r="A69" s="149"/>
      <c r="B69" s="150"/>
      <c r="C69" s="150"/>
      <c r="D69" s="99"/>
      <c r="E69" s="99" t="s">
        <v>149</v>
      </c>
      <c r="F69" s="151"/>
      <c r="G69" s="17">
        <f t="shared" si="1"/>
        <v>0</v>
      </c>
      <c r="H69" s="102"/>
      <c r="I69" s="122"/>
      <c r="J69" s="57"/>
    </row>
    <row r="70" spans="1:10" ht="166.5" customHeight="1" hidden="1">
      <c r="A70" s="149"/>
      <c r="B70" s="150"/>
      <c r="C70" s="150"/>
      <c r="D70" s="99"/>
      <c r="E70" s="99" t="s">
        <v>150</v>
      </c>
      <c r="F70" s="151"/>
      <c r="G70" s="17">
        <f t="shared" si="1"/>
        <v>0</v>
      </c>
      <c r="H70" s="102"/>
      <c r="I70" s="122"/>
      <c r="J70" s="57"/>
    </row>
    <row r="71" spans="1:10" ht="168.75" hidden="1">
      <c r="A71" s="149"/>
      <c r="B71" s="150"/>
      <c r="C71" s="150"/>
      <c r="D71" s="99"/>
      <c r="E71" s="99" t="s">
        <v>151</v>
      </c>
      <c r="F71" s="151"/>
      <c r="G71" s="17">
        <f t="shared" si="1"/>
        <v>0</v>
      </c>
      <c r="H71" s="102"/>
      <c r="I71" s="122"/>
      <c r="J71" s="57"/>
    </row>
    <row r="72" spans="1:10" ht="70.5" customHeight="1" hidden="1">
      <c r="A72" s="149"/>
      <c r="B72" s="150"/>
      <c r="C72" s="150"/>
      <c r="D72" s="99"/>
      <c r="E72" s="99" t="s">
        <v>139</v>
      </c>
      <c r="F72" s="151"/>
      <c r="G72" s="17">
        <f t="shared" si="1"/>
        <v>0</v>
      </c>
      <c r="H72" s="102"/>
      <c r="I72" s="122"/>
      <c r="J72" s="57"/>
    </row>
    <row r="73" spans="1:10" ht="130.5" customHeight="1" hidden="1">
      <c r="A73" s="149"/>
      <c r="B73" s="150"/>
      <c r="C73" s="150"/>
      <c r="D73" s="99"/>
      <c r="E73" s="99" t="s">
        <v>140</v>
      </c>
      <c r="F73" s="151"/>
      <c r="G73" s="17">
        <f t="shared" si="1"/>
        <v>0</v>
      </c>
      <c r="H73" s="102"/>
      <c r="I73" s="122"/>
      <c r="J73" s="57"/>
    </row>
    <row r="74" spans="1:10" ht="131.25" hidden="1">
      <c r="A74" s="149"/>
      <c r="B74" s="150"/>
      <c r="C74" s="150"/>
      <c r="D74" s="99"/>
      <c r="E74" s="99" t="s">
        <v>115</v>
      </c>
      <c r="F74" s="151"/>
      <c r="G74" s="17">
        <f t="shared" si="1"/>
        <v>0</v>
      </c>
      <c r="H74" s="102"/>
      <c r="I74" s="122"/>
      <c r="J74" s="57"/>
    </row>
    <row r="75" spans="1:10" ht="93.75" hidden="1">
      <c r="A75" s="149"/>
      <c r="B75" s="150"/>
      <c r="C75" s="150"/>
      <c r="D75" s="99"/>
      <c r="E75" s="99" t="s">
        <v>108</v>
      </c>
      <c r="F75" s="151"/>
      <c r="G75" s="17">
        <f t="shared" si="1"/>
        <v>0</v>
      </c>
      <c r="H75" s="102"/>
      <c r="I75" s="122"/>
      <c r="J75" s="57"/>
    </row>
    <row r="76" spans="1:10" ht="221.25" customHeight="1" hidden="1">
      <c r="A76" s="149"/>
      <c r="B76" s="150"/>
      <c r="C76" s="150"/>
      <c r="D76" s="99"/>
      <c r="E76" s="99" t="s">
        <v>152</v>
      </c>
      <c r="F76" s="151"/>
      <c r="G76" s="17">
        <f t="shared" si="1"/>
        <v>0</v>
      </c>
      <c r="H76" s="102"/>
      <c r="I76" s="122"/>
      <c r="J76" s="57"/>
    </row>
    <row r="77" spans="1:10" ht="72.75" customHeight="1" hidden="1">
      <c r="A77" s="149"/>
      <c r="B77" s="150"/>
      <c r="C77" s="150"/>
      <c r="D77" s="99"/>
      <c r="E77" s="99" t="s">
        <v>141</v>
      </c>
      <c r="F77" s="151"/>
      <c r="G77" s="17">
        <f t="shared" si="1"/>
        <v>0</v>
      </c>
      <c r="H77" s="102"/>
      <c r="I77" s="122"/>
      <c r="J77" s="57"/>
    </row>
    <row r="78" spans="1:10" ht="72" customHeight="1" hidden="1">
      <c r="A78" s="149"/>
      <c r="B78" s="150"/>
      <c r="C78" s="150"/>
      <c r="D78" s="99"/>
      <c r="E78" s="99" t="s">
        <v>142</v>
      </c>
      <c r="F78" s="151"/>
      <c r="G78" s="17">
        <f t="shared" si="1"/>
        <v>0</v>
      </c>
      <c r="H78" s="102"/>
      <c r="I78" s="122"/>
      <c r="J78" s="57"/>
    </row>
    <row r="79" spans="1:10" ht="55.5" customHeight="1" hidden="1">
      <c r="A79" s="149"/>
      <c r="B79" s="150"/>
      <c r="C79" s="150"/>
      <c r="D79" s="99"/>
      <c r="E79" s="99" t="s">
        <v>143</v>
      </c>
      <c r="F79" s="151"/>
      <c r="G79" s="17">
        <f t="shared" si="1"/>
        <v>0</v>
      </c>
      <c r="H79" s="102"/>
      <c r="I79" s="122"/>
      <c r="J79" s="57"/>
    </row>
    <row r="80" spans="1:10" ht="37.5" hidden="1">
      <c r="A80" s="149"/>
      <c r="B80" s="150"/>
      <c r="C80" s="150"/>
      <c r="D80" s="99"/>
      <c r="E80" s="99" t="s">
        <v>144</v>
      </c>
      <c r="F80" s="151"/>
      <c r="G80" s="17">
        <f t="shared" si="1"/>
        <v>0</v>
      </c>
      <c r="H80" s="102"/>
      <c r="I80" s="122"/>
      <c r="J80" s="57"/>
    </row>
    <row r="81" spans="1:10" ht="73.5" customHeight="1">
      <c r="A81" s="149" t="s">
        <v>82</v>
      </c>
      <c r="B81" s="150" t="s">
        <v>83</v>
      </c>
      <c r="C81" s="150" t="s">
        <v>7</v>
      </c>
      <c r="D81" s="99" t="s">
        <v>81</v>
      </c>
      <c r="E81" s="99" t="s">
        <v>186</v>
      </c>
      <c r="F81" s="76" t="s">
        <v>148</v>
      </c>
      <c r="G81" s="17">
        <f t="shared" si="1"/>
        <v>150000</v>
      </c>
      <c r="H81" s="102">
        <v>150000</v>
      </c>
      <c r="I81" s="122"/>
      <c r="J81" s="57"/>
    </row>
    <row r="82" spans="1:10" ht="109.5" customHeight="1">
      <c r="A82" s="152" t="s">
        <v>82</v>
      </c>
      <c r="B82" s="153" t="s">
        <v>83</v>
      </c>
      <c r="C82" s="153" t="s">
        <v>7</v>
      </c>
      <c r="D82" s="154" t="s">
        <v>81</v>
      </c>
      <c r="E82" s="154" t="s">
        <v>199</v>
      </c>
      <c r="F82" s="169" t="s">
        <v>166</v>
      </c>
      <c r="G82" s="17">
        <f t="shared" si="1"/>
        <v>0</v>
      </c>
      <c r="H82" s="102"/>
      <c r="I82" s="122"/>
      <c r="J82" s="57"/>
    </row>
    <row r="83" spans="1:10" ht="73.5" customHeight="1">
      <c r="A83" s="149" t="s">
        <v>82</v>
      </c>
      <c r="B83" s="150" t="s">
        <v>83</v>
      </c>
      <c r="C83" s="150" t="s">
        <v>7</v>
      </c>
      <c r="D83" s="99" t="s">
        <v>81</v>
      </c>
      <c r="E83" s="99" t="s">
        <v>161</v>
      </c>
      <c r="F83" s="76" t="s">
        <v>191</v>
      </c>
      <c r="G83" s="17">
        <f t="shared" si="1"/>
        <v>100000</v>
      </c>
      <c r="H83" s="102">
        <v>100000</v>
      </c>
      <c r="I83" s="122"/>
      <c r="J83" s="57"/>
    </row>
    <row r="84" spans="1:10" ht="57" customHeight="1">
      <c r="A84" s="149" t="s">
        <v>82</v>
      </c>
      <c r="B84" s="150" t="s">
        <v>83</v>
      </c>
      <c r="C84" s="150" t="s">
        <v>7</v>
      </c>
      <c r="D84" s="99" t="s">
        <v>81</v>
      </c>
      <c r="E84" s="67" t="s">
        <v>183</v>
      </c>
      <c r="F84" s="103" t="s">
        <v>200</v>
      </c>
      <c r="G84" s="17">
        <f t="shared" si="1"/>
        <v>100000</v>
      </c>
      <c r="H84" s="102">
        <v>100000</v>
      </c>
      <c r="I84" s="122"/>
      <c r="J84" s="57"/>
    </row>
    <row r="85" spans="1:10" s="4" customFormat="1" ht="22.5" customHeight="1">
      <c r="A85" s="77" t="s">
        <v>4</v>
      </c>
      <c r="B85" s="78"/>
      <c r="C85" s="78"/>
      <c r="D85" s="126" t="s">
        <v>158</v>
      </c>
      <c r="E85" s="86"/>
      <c r="F85" s="79"/>
      <c r="G85" s="17"/>
      <c r="H85" s="102"/>
      <c r="I85" s="123"/>
      <c r="J85" s="58"/>
    </row>
    <row r="86" spans="1:10" s="4" customFormat="1" ht="23.25" customHeight="1">
      <c r="A86" s="87" t="s">
        <v>18</v>
      </c>
      <c r="B86" s="88"/>
      <c r="C86" s="88"/>
      <c r="D86" s="89" t="s">
        <v>158</v>
      </c>
      <c r="E86" s="90"/>
      <c r="F86" s="91"/>
      <c r="G86" s="29">
        <f>H86+I86</f>
        <v>850000</v>
      </c>
      <c r="H86" s="29">
        <f>+H87+H88+H89</f>
        <v>850000</v>
      </c>
      <c r="I86" s="29">
        <f>+I87+I88+I89</f>
        <v>0</v>
      </c>
      <c r="J86" s="29">
        <f>+J87+J88+J89</f>
        <v>0</v>
      </c>
    </row>
    <row r="87" spans="1:10" s="4" customFormat="1" ht="60" customHeight="1">
      <c r="A87" s="71" t="s">
        <v>85</v>
      </c>
      <c r="B87" s="72" t="s">
        <v>86</v>
      </c>
      <c r="C87" s="72" t="s">
        <v>22</v>
      </c>
      <c r="D87" s="67" t="s">
        <v>84</v>
      </c>
      <c r="E87" s="131" t="s">
        <v>262</v>
      </c>
      <c r="F87" s="73" t="s">
        <v>265</v>
      </c>
      <c r="G87" s="17">
        <f>H87+I87</f>
        <v>300000</v>
      </c>
      <c r="H87" s="17">
        <v>300000</v>
      </c>
      <c r="I87" s="123"/>
      <c r="J87" s="58"/>
    </row>
    <row r="88" spans="1:10" s="4" customFormat="1" ht="60" customHeight="1">
      <c r="A88" s="71" t="s">
        <v>85</v>
      </c>
      <c r="B88" s="72" t="s">
        <v>86</v>
      </c>
      <c r="C88" s="72" t="s">
        <v>22</v>
      </c>
      <c r="D88" s="67" t="s">
        <v>84</v>
      </c>
      <c r="E88" s="131" t="s">
        <v>263</v>
      </c>
      <c r="F88" s="73" t="s">
        <v>266</v>
      </c>
      <c r="G88" s="17">
        <f>H88+I88</f>
        <v>300000</v>
      </c>
      <c r="H88" s="17">
        <v>300000</v>
      </c>
      <c r="I88" s="123"/>
      <c r="J88" s="58"/>
    </row>
    <row r="89" spans="1:10" s="4" customFormat="1" ht="61.5" customHeight="1">
      <c r="A89" s="71" t="s">
        <v>85</v>
      </c>
      <c r="B89" s="72" t="s">
        <v>86</v>
      </c>
      <c r="C89" s="72" t="s">
        <v>22</v>
      </c>
      <c r="D89" s="67" t="s">
        <v>84</v>
      </c>
      <c r="E89" s="131" t="s">
        <v>264</v>
      </c>
      <c r="F89" s="73" t="s">
        <v>267</v>
      </c>
      <c r="G89" s="17">
        <f>H89+I89</f>
        <v>250000</v>
      </c>
      <c r="H89" s="17">
        <v>250000</v>
      </c>
      <c r="I89" s="123"/>
      <c r="J89" s="58"/>
    </row>
    <row r="90" spans="1:10" s="4" customFormat="1" ht="23.25" customHeight="1">
      <c r="A90" s="77" t="s">
        <v>5</v>
      </c>
      <c r="B90" s="72"/>
      <c r="C90" s="72"/>
      <c r="D90" s="126" t="s">
        <v>154</v>
      </c>
      <c r="E90" s="86"/>
      <c r="F90" s="92"/>
      <c r="G90" s="18"/>
      <c r="H90" s="18"/>
      <c r="I90" s="123"/>
      <c r="J90" s="58"/>
    </row>
    <row r="91" spans="1:10" s="4" customFormat="1" ht="23.25" customHeight="1">
      <c r="A91" s="87" t="s">
        <v>19</v>
      </c>
      <c r="B91" s="88"/>
      <c r="C91" s="88"/>
      <c r="D91" s="89" t="s">
        <v>154</v>
      </c>
      <c r="E91" s="90"/>
      <c r="F91" s="91"/>
      <c r="G91" s="29">
        <f>+H91+I91</f>
        <v>1030000</v>
      </c>
      <c r="H91" s="29">
        <f>+H92+H93+H94+H95+H96+H97</f>
        <v>1030000</v>
      </c>
      <c r="I91" s="29">
        <f>+I92+I93+I94+I95+I96+I97</f>
        <v>0</v>
      </c>
      <c r="J91" s="29">
        <f>+J92+J93+J94+J95+J96+J97</f>
        <v>0</v>
      </c>
    </row>
    <row r="92" spans="1:10" s="4" customFormat="1" ht="91.5" customHeight="1">
      <c r="A92" s="71" t="s">
        <v>42</v>
      </c>
      <c r="B92" s="72" t="s">
        <v>43</v>
      </c>
      <c r="C92" s="72" t="s">
        <v>10</v>
      </c>
      <c r="D92" s="67" t="s">
        <v>54</v>
      </c>
      <c r="E92" s="67" t="s">
        <v>155</v>
      </c>
      <c r="F92" s="73" t="s">
        <v>165</v>
      </c>
      <c r="G92" s="17">
        <f aca="true" t="shared" si="2" ref="G92:G97">+H92+I92</f>
        <v>80000</v>
      </c>
      <c r="H92" s="17">
        <v>80000</v>
      </c>
      <c r="I92" s="121"/>
      <c r="J92" s="59"/>
    </row>
    <row r="93" spans="1:10" s="4" customFormat="1" ht="89.25" customHeight="1">
      <c r="A93" s="71" t="s">
        <v>42</v>
      </c>
      <c r="B93" s="72" t="s">
        <v>43</v>
      </c>
      <c r="C93" s="72" t="s">
        <v>10</v>
      </c>
      <c r="D93" s="67" t="s">
        <v>54</v>
      </c>
      <c r="E93" s="131" t="s">
        <v>268</v>
      </c>
      <c r="F93" s="73" t="s">
        <v>269</v>
      </c>
      <c r="G93" s="17">
        <f t="shared" si="2"/>
        <v>100000</v>
      </c>
      <c r="H93" s="17">
        <v>100000</v>
      </c>
      <c r="I93" s="121"/>
      <c r="J93" s="59"/>
    </row>
    <row r="94" spans="1:10" s="4" customFormat="1" ht="147.75" customHeight="1">
      <c r="A94" s="158" t="s">
        <v>44</v>
      </c>
      <c r="B94" s="159" t="s">
        <v>14</v>
      </c>
      <c r="C94" s="159" t="s">
        <v>10</v>
      </c>
      <c r="D94" s="160" t="s">
        <v>33</v>
      </c>
      <c r="E94" s="160" t="s">
        <v>156</v>
      </c>
      <c r="F94" s="168" t="s">
        <v>136</v>
      </c>
      <c r="G94" s="17">
        <f t="shared" si="2"/>
        <v>0</v>
      </c>
      <c r="H94" s="17"/>
      <c r="I94" s="123"/>
      <c r="J94" s="58"/>
    </row>
    <row r="95" spans="1:10" s="4" customFormat="1" ht="77.25" customHeight="1">
      <c r="A95" s="93">
        <v>1115012</v>
      </c>
      <c r="B95" s="72" t="s">
        <v>20</v>
      </c>
      <c r="C95" s="72" t="s">
        <v>21</v>
      </c>
      <c r="D95" s="67" t="s">
        <v>79</v>
      </c>
      <c r="E95" s="67" t="s">
        <v>157</v>
      </c>
      <c r="F95" s="73" t="s">
        <v>192</v>
      </c>
      <c r="G95" s="17">
        <f t="shared" si="2"/>
        <v>50000</v>
      </c>
      <c r="H95" s="17">
        <v>50000</v>
      </c>
      <c r="I95" s="123"/>
      <c r="J95" s="58"/>
    </row>
    <row r="96" spans="1:10" s="4" customFormat="1" ht="75" customHeight="1">
      <c r="A96" s="71" t="s">
        <v>45</v>
      </c>
      <c r="B96" s="72" t="s">
        <v>30</v>
      </c>
      <c r="C96" s="72" t="s">
        <v>21</v>
      </c>
      <c r="D96" s="67" t="s">
        <v>80</v>
      </c>
      <c r="E96" s="131" t="s">
        <v>270</v>
      </c>
      <c r="F96" s="73" t="s">
        <v>271</v>
      </c>
      <c r="G96" s="17">
        <f t="shared" si="2"/>
        <v>500000</v>
      </c>
      <c r="H96" s="17">
        <v>500000</v>
      </c>
      <c r="I96" s="123"/>
      <c r="J96" s="58"/>
    </row>
    <row r="97" spans="1:10" s="4" customFormat="1" ht="76.5" customHeight="1">
      <c r="A97" s="71" t="s">
        <v>45</v>
      </c>
      <c r="B97" s="72" t="s">
        <v>30</v>
      </c>
      <c r="C97" s="72" t="s">
        <v>21</v>
      </c>
      <c r="D97" s="67" t="s">
        <v>80</v>
      </c>
      <c r="E97" s="99" t="s">
        <v>180</v>
      </c>
      <c r="F97" s="103" t="s">
        <v>272</v>
      </c>
      <c r="G97" s="17">
        <f t="shared" si="2"/>
        <v>300000</v>
      </c>
      <c r="H97" s="17">
        <v>300000</v>
      </c>
      <c r="I97" s="123"/>
      <c r="J97" s="58"/>
    </row>
    <row r="98" spans="1:10" ht="37.5" customHeight="1">
      <c r="A98" s="77" t="s">
        <v>99</v>
      </c>
      <c r="B98" s="78"/>
      <c r="C98" s="78"/>
      <c r="D98" s="126" t="s">
        <v>107</v>
      </c>
      <c r="E98" s="94"/>
      <c r="F98" s="95"/>
      <c r="G98" s="17"/>
      <c r="H98" s="17"/>
      <c r="I98" s="122"/>
      <c r="J98" s="57"/>
    </row>
    <row r="99" spans="1:10" ht="36" customHeight="1">
      <c r="A99" s="87" t="s">
        <v>100</v>
      </c>
      <c r="B99" s="88"/>
      <c r="C99" s="96"/>
      <c r="D99" s="89" t="s">
        <v>107</v>
      </c>
      <c r="E99" s="97"/>
      <c r="F99" s="98"/>
      <c r="G99" s="33">
        <f aca="true" t="shared" si="3" ref="G99:G104">H99+I99</f>
        <v>65325000</v>
      </c>
      <c r="H99" s="33">
        <f>+H100+H101+H102+H103+H104</f>
        <v>65325000</v>
      </c>
      <c r="I99" s="33">
        <f>+I100+I101+I102+I103+I104</f>
        <v>0</v>
      </c>
      <c r="J99" s="55">
        <f>+J100+J101+J102+J103+J104</f>
        <v>0</v>
      </c>
    </row>
    <row r="100" spans="1:10" s="4" customFormat="1" ht="72" customHeight="1">
      <c r="A100" s="71" t="s">
        <v>101</v>
      </c>
      <c r="B100" s="72" t="s">
        <v>50</v>
      </c>
      <c r="C100" s="72" t="s">
        <v>9</v>
      </c>
      <c r="D100" s="67" t="s">
        <v>87</v>
      </c>
      <c r="E100" s="143" t="s">
        <v>273</v>
      </c>
      <c r="F100" s="168" t="s">
        <v>226</v>
      </c>
      <c r="G100" s="162">
        <f t="shared" si="3"/>
        <v>65000000</v>
      </c>
      <c r="H100" s="162">
        <v>65000000</v>
      </c>
      <c r="I100" s="124"/>
      <c r="J100" s="58"/>
    </row>
    <row r="101" spans="1:10" s="4" customFormat="1" ht="234.75" customHeight="1">
      <c r="A101" s="158" t="s">
        <v>198</v>
      </c>
      <c r="B101" s="159" t="s">
        <v>196</v>
      </c>
      <c r="C101" s="159" t="s">
        <v>93</v>
      </c>
      <c r="D101" s="160" t="s">
        <v>197</v>
      </c>
      <c r="E101" s="165" t="s">
        <v>273</v>
      </c>
      <c r="F101" s="168" t="s">
        <v>137</v>
      </c>
      <c r="G101" s="36">
        <f t="shared" si="3"/>
        <v>0</v>
      </c>
      <c r="H101" s="104"/>
      <c r="I101" s="124"/>
      <c r="J101" s="58"/>
    </row>
    <row r="102" spans="1:10" s="4" customFormat="1" ht="96" customHeight="1">
      <c r="A102" s="71" t="s">
        <v>177</v>
      </c>
      <c r="B102" s="72" t="s">
        <v>51</v>
      </c>
      <c r="C102" s="72" t="s">
        <v>89</v>
      </c>
      <c r="D102" s="67" t="s">
        <v>88</v>
      </c>
      <c r="E102" s="131" t="s">
        <v>285</v>
      </c>
      <c r="F102" s="73" t="s">
        <v>276</v>
      </c>
      <c r="G102" s="36">
        <f t="shared" si="3"/>
        <v>25000</v>
      </c>
      <c r="H102" s="36">
        <v>25000</v>
      </c>
      <c r="I102" s="124"/>
      <c r="J102" s="58"/>
    </row>
    <row r="103" spans="1:10" s="4" customFormat="1" ht="72" customHeight="1">
      <c r="A103" s="71" t="s">
        <v>177</v>
      </c>
      <c r="B103" s="72" t="s">
        <v>51</v>
      </c>
      <c r="C103" s="72" t="s">
        <v>89</v>
      </c>
      <c r="D103" s="67" t="s">
        <v>88</v>
      </c>
      <c r="E103" s="131" t="s">
        <v>274</v>
      </c>
      <c r="F103" s="73" t="s">
        <v>277</v>
      </c>
      <c r="G103" s="36">
        <f t="shared" si="3"/>
        <v>300000</v>
      </c>
      <c r="H103" s="36">
        <v>300000</v>
      </c>
      <c r="I103" s="124"/>
      <c r="J103" s="58"/>
    </row>
    <row r="104" spans="1:10" s="4" customFormat="1" ht="74.25" customHeight="1">
      <c r="A104" s="71" t="s">
        <v>102</v>
      </c>
      <c r="B104" s="72" t="s">
        <v>94</v>
      </c>
      <c r="C104" s="72" t="s">
        <v>23</v>
      </c>
      <c r="D104" s="67" t="s">
        <v>27</v>
      </c>
      <c r="E104" s="131" t="s">
        <v>275</v>
      </c>
      <c r="F104" s="73" t="s">
        <v>278</v>
      </c>
      <c r="G104" s="36">
        <f t="shared" si="3"/>
        <v>0</v>
      </c>
      <c r="H104" s="36"/>
      <c r="I104" s="124"/>
      <c r="J104" s="58"/>
    </row>
    <row r="105" spans="1:10" s="4" customFormat="1" ht="19.5">
      <c r="A105" s="40"/>
      <c r="B105" s="25"/>
      <c r="C105" s="25"/>
      <c r="D105" s="47"/>
      <c r="E105" s="60"/>
      <c r="F105" s="14"/>
      <c r="G105" s="36"/>
      <c r="H105" s="36"/>
      <c r="I105" s="48"/>
      <c r="J105" s="58"/>
    </row>
    <row r="106" spans="1:10" ht="25.5" customHeight="1" thickBot="1">
      <c r="A106" s="61" t="s">
        <v>128</v>
      </c>
      <c r="B106" s="62" t="s">
        <v>128</v>
      </c>
      <c r="C106" s="62" t="s">
        <v>128</v>
      </c>
      <c r="D106" s="63" t="s">
        <v>129</v>
      </c>
      <c r="E106" s="46" t="s">
        <v>128</v>
      </c>
      <c r="F106" s="46" t="s">
        <v>128</v>
      </c>
      <c r="G106" s="46">
        <f>H106+I106</f>
        <v>88783500</v>
      </c>
      <c r="H106" s="46">
        <f>+H15+H55+H58+H86+H91+H99</f>
        <v>88783500</v>
      </c>
      <c r="I106" s="46">
        <f>I15+I55+I58+I86+I91+I99</f>
        <v>0</v>
      </c>
      <c r="J106" s="64">
        <f>J15+J55+J58+J86+J91+J99</f>
        <v>0</v>
      </c>
    </row>
    <row r="107" spans="1:10" ht="18.75">
      <c r="A107" s="23"/>
      <c r="B107" s="23"/>
      <c r="C107" s="23"/>
      <c r="D107" s="24"/>
      <c r="E107" s="24"/>
      <c r="F107" s="28"/>
      <c r="G107" s="24"/>
      <c r="H107" s="24"/>
      <c r="I107" s="9"/>
      <c r="J107" s="9"/>
    </row>
    <row r="108" spans="1:10" ht="18.75">
      <c r="A108" s="19"/>
      <c r="B108" s="19"/>
      <c r="C108" s="19"/>
      <c r="D108" s="20"/>
      <c r="E108" s="20"/>
      <c r="F108" s="20"/>
      <c r="G108" s="21"/>
      <c r="H108" s="22"/>
      <c r="I108" s="9"/>
      <c r="J108" s="9"/>
    </row>
    <row r="109" spans="1:10" ht="18.75">
      <c r="A109" s="23"/>
      <c r="B109" s="37"/>
      <c r="C109" s="38"/>
      <c r="D109" s="37"/>
      <c r="E109" s="37"/>
      <c r="F109" s="39"/>
      <c r="G109" s="37"/>
      <c r="H109" s="24"/>
      <c r="I109" s="9"/>
      <c r="J109" s="9"/>
    </row>
    <row r="110" spans="1:10" ht="18.75" customHeight="1">
      <c r="A110" s="8"/>
      <c r="B110" s="265"/>
      <c r="C110" s="266"/>
      <c r="D110" s="266"/>
      <c r="E110" s="266"/>
      <c r="F110" s="266"/>
      <c r="G110" s="266"/>
      <c r="H110" s="10"/>
      <c r="I110" s="9"/>
      <c r="J110" s="9"/>
    </row>
    <row r="111" spans="1:10" ht="18.75">
      <c r="A111" s="8"/>
      <c r="B111" s="269" t="s">
        <v>208</v>
      </c>
      <c r="C111" s="270"/>
      <c r="D111" s="270"/>
      <c r="E111" s="270"/>
      <c r="F111" s="270"/>
      <c r="G111" s="270"/>
      <c r="H111" s="270"/>
      <c r="I111" s="270"/>
      <c r="J111" s="9"/>
    </row>
  </sheetData>
  <sheetProtection/>
  <mergeCells count="15">
    <mergeCell ref="H3:J3"/>
    <mergeCell ref="H5:J5"/>
    <mergeCell ref="A7:H7"/>
    <mergeCell ref="A8:H8"/>
    <mergeCell ref="A11:A12"/>
    <mergeCell ref="B11:B12"/>
    <mergeCell ref="C11:C12"/>
    <mergeCell ref="E11:E12"/>
    <mergeCell ref="D11:D12"/>
    <mergeCell ref="I11:J11"/>
    <mergeCell ref="B110:G110"/>
    <mergeCell ref="B111:I111"/>
    <mergeCell ref="F11:F12"/>
    <mergeCell ref="G11:G12"/>
    <mergeCell ref="H11:H12"/>
  </mergeCells>
  <printOptions horizontalCentered="1"/>
  <pageMargins left="0.2362204724409449" right="0.1968503937007874" top="0.15748031496062992" bottom="0.11811023622047245" header="0" footer="0"/>
  <pageSetup fitToHeight="1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</dc:creator>
  <cp:keywords/>
  <dc:description/>
  <cp:lastModifiedBy>М-р</cp:lastModifiedBy>
  <cp:lastPrinted>2021-12-29T09:46:46Z</cp:lastPrinted>
  <dcterms:created xsi:type="dcterms:W3CDTF">2010-12-21T11:50:40Z</dcterms:created>
  <dcterms:modified xsi:type="dcterms:W3CDTF">2021-12-29T09:48:29Z</dcterms:modified>
  <cp:category/>
  <cp:version/>
  <cp:contentType/>
  <cp:contentStatus/>
</cp:coreProperties>
</file>